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60" yWindow="2580" windowWidth="13080" windowHeight="4455"/>
  </bookViews>
  <sheets>
    <sheet name="resume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I24" i="1" l="1"/>
  <c r="H24" i="1"/>
  <c r="I23" i="1" s="1"/>
  <c r="E22" i="1"/>
  <c r="I21" i="1"/>
  <c r="E21" i="1"/>
  <c r="I20" i="1"/>
  <c r="E20" i="1"/>
  <c r="E19" i="1"/>
  <c r="E18" i="1"/>
  <c r="I17" i="1"/>
  <c r="H17" i="1"/>
  <c r="E17" i="1"/>
  <c r="E16" i="1"/>
  <c r="E15" i="1"/>
  <c r="E14" i="1"/>
  <c r="N13" i="1"/>
  <c r="E13" i="1"/>
  <c r="K12" i="1"/>
  <c r="G15" i="1" s="1"/>
  <c r="I12" i="1"/>
  <c r="I15" i="1" s="1"/>
  <c r="H12" i="1"/>
  <c r="H15" i="1" s="1"/>
  <c r="G12" i="1"/>
  <c r="E12" i="1"/>
  <c r="K11" i="1"/>
  <c r="G16" i="1" s="1"/>
  <c r="J11" i="1"/>
  <c r="D11" i="1"/>
  <c r="D10" i="1" s="1"/>
  <c r="C11" i="1"/>
  <c r="C10" i="1" s="1"/>
  <c r="E10" i="1" s="1"/>
  <c r="B11" i="1"/>
  <c r="E11" i="1" s="1"/>
  <c r="K10" i="1"/>
  <c r="L10" i="1" s="1"/>
  <c r="J10" i="1"/>
  <c r="B10" i="1"/>
  <c r="K9" i="1"/>
  <c r="J9" i="1"/>
  <c r="E9" i="1"/>
  <c r="L8" i="1"/>
  <c r="K8" i="1"/>
  <c r="G13" i="1" s="1"/>
  <c r="J8" i="1"/>
  <c r="J12" i="1" s="1"/>
  <c r="E8" i="1"/>
  <c r="E7" i="1"/>
  <c r="C6" i="1"/>
  <c r="C25" i="1" s="1"/>
  <c r="B6" i="1"/>
  <c r="B25" i="1" s="1"/>
  <c r="J14" i="1" l="1"/>
  <c r="J13" i="1"/>
  <c r="J15" i="1"/>
  <c r="J17" i="1"/>
  <c r="G17" i="1"/>
  <c r="J16" i="1"/>
  <c r="L11" i="1"/>
  <c r="I14" i="1"/>
  <c r="I22" i="1"/>
  <c r="G14" i="1"/>
  <c r="H14" i="1"/>
  <c r="E6" i="1"/>
  <c r="E25" i="1" s="1"/>
  <c r="H13" i="1"/>
  <c r="H16" i="1"/>
  <c r="L9" i="1"/>
  <c r="I13" i="1"/>
  <c r="I16" i="1"/>
</calcChain>
</file>

<file path=xl/sharedStrings.xml><?xml version="1.0" encoding="utf-8"?>
<sst xmlns="http://schemas.openxmlformats.org/spreadsheetml/2006/main" count="50" uniqueCount="39">
  <si>
    <t>UNAM. EXÁMENES DE GRADO Y TITULACIÓN</t>
  </si>
  <si>
    <t xml:space="preserve">  </t>
  </si>
  <si>
    <t>Hombres</t>
  </si>
  <si>
    <t>Mujeres</t>
  </si>
  <si>
    <t>No binarios</t>
  </si>
  <si>
    <t>Total</t>
  </si>
  <si>
    <r>
      <t>Exámenes de grado</t>
    </r>
    <r>
      <rPr>
        <b/>
        <vertAlign val="superscript"/>
        <sz val="10"/>
        <rFont val="Arial"/>
        <family val="2"/>
      </rPr>
      <t>b</t>
    </r>
  </si>
  <si>
    <t>Especialización</t>
  </si>
  <si>
    <t>M</t>
  </si>
  <si>
    <t>D</t>
  </si>
  <si>
    <t>E</t>
  </si>
  <si>
    <t>myd</t>
  </si>
  <si>
    <t>Maestría</t>
  </si>
  <si>
    <t>Ciencias Físico Matemáticas e Ingenierías</t>
  </si>
  <si>
    <t>Doctorado</t>
  </si>
  <si>
    <t>Ciencias Biológicas, Químicas y de la Salud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</si>
  <si>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</si>
  <si>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Ciencias Sociales</t>
  </si>
  <si>
    <t>Licenciatura</t>
  </si>
  <si>
    <t>Humanidades y Artes</t>
  </si>
  <si>
    <t>Ampliación y profundización de conocimientos</t>
  </si>
  <si>
    <t>Tesis o tesina y examen profesional</t>
  </si>
  <si>
    <t>Examen general de conocimientos</t>
  </si>
  <si>
    <t>Créditos y alto nivel académico</t>
  </si>
  <si>
    <t>Seminario de tesis o tesina</t>
  </si>
  <si>
    <t>Estudios de posgrado</t>
  </si>
  <si>
    <t>Trabajo profesional</t>
  </si>
  <si>
    <t>Servicio social</t>
  </si>
  <si>
    <t>Titulación</t>
  </si>
  <si>
    <t>% Titulación</t>
  </si>
  <si>
    <t>Actividad de investigación</t>
  </si>
  <si>
    <t>Actividad de apoyo a la docencia</t>
  </si>
  <si>
    <t>Otra</t>
  </si>
  <si>
    <t>Técnico</t>
  </si>
  <si>
    <t>-</t>
  </si>
  <si>
    <t>T O T A L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</si>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</sst>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  <charset val="1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3" fontId="3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" fontId="3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/>
    <xf numFmtId="3" fontId="4" fillId="0" borderId="0" xfId="3" applyNumberFormat="1" applyFont="1"/>
    <xf numFmtId="3" fontId="5" fillId="0" borderId="0" xfId="2" applyNumberFormat="1" applyFont="1" applyAlignment="1">
      <alignment vertical="center"/>
    </xf>
    <xf numFmtId="3" fontId="3" fillId="2" borderId="0" xfId="2" applyNumberFormat="1" applyFont="1" applyFill="1" applyAlignment="1">
      <alignment vertical="center"/>
    </xf>
    <xf numFmtId="3" fontId="6" fillId="2" borderId="0" xfId="2" applyNumberFormat="1" applyFont="1" applyFill="1" applyAlignment="1">
      <alignment horizontal="center" vertical="center"/>
    </xf>
    <xf numFmtId="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horizontal="left" vertical="center" indent="1"/>
    </xf>
    <xf numFmtId="3" fontId="8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" fillId="0" borderId="0" xfId="0" applyFont="1"/>
    <xf numFmtId="0" fontId="4" fillId="0" borderId="0" xfId="3" applyFont="1" applyAlignment="1">
      <alignment vertical="center"/>
    </xf>
    <xf numFmtId="164" fontId="4" fillId="0" borderId="0" xfId="4" applyNumberFormat="1" applyFont="1" applyFill="1" applyAlignment="1">
      <alignment vertical="center"/>
    </xf>
    <xf numFmtId="3" fontId="0" fillId="0" borderId="0" xfId="2" applyNumberFormat="1" applyFont="1" applyAlignment="1">
      <alignment horizontal="left" vertical="center" indent="1"/>
    </xf>
    <xf numFmtId="3" fontId="3" fillId="0" borderId="0" xfId="2" applyNumberFormat="1" applyFont="1" applyAlignment="1">
      <alignment horizontal="left" vertical="center" indent="1"/>
    </xf>
    <xf numFmtId="0" fontId="5" fillId="0" borderId="0" xfId="3" applyAlignment="1">
      <alignment horizontal="left" vertical="center" indent="2"/>
    </xf>
    <xf numFmtId="10" fontId="4" fillId="0" borderId="0" xfId="4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3" fontId="5" fillId="0" borderId="0" xfId="3" applyNumberFormat="1" applyAlignment="1">
      <alignment vertical="center"/>
    </xf>
    <xf numFmtId="165" fontId="5" fillId="0" borderId="0" xfId="3" applyNumberFormat="1" applyAlignment="1">
      <alignment vertical="center"/>
    </xf>
    <xf numFmtId="0" fontId="8" fillId="0" borderId="0" xfId="3" applyFont="1" applyAlignment="1">
      <alignment horizontal="left" vertical="center" indent="2"/>
    </xf>
    <xf numFmtId="164" fontId="4" fillId="0" borderId="0" xfId="1" applyNumberFormat="1" applyFont="1" applyAlignment="1">
      <alignment horizontal="right" vertical="center"/>
    </xf>
    <xf numFmtId="164" fontId="4" fillId="0" borderId="0" xfId="4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2" fontId="4" fillId="0" borderId="0" xfId="2" applyNumberFormat="1" applyFont="1" applyAlignment="1">
      <alignment vertical="center"/>
    </xf>
    <xf numFmtId="0" fontId="0" fillId="0" borderId="0" xfId="0" applyNumberFormat="1"/>
    <xf numFmtId="0" fontId="3" fillId="0" borderId="0" xfId="3" applyFont="1" applyAlignment="1">
      <alignment horizontal="left" vertical="center" indent="1"/>
    </xf>
    <xf numFmtId="3" fontId="3" fillId="0" borderId="0" xfId="2" quotePrefix="1" applyNumberFormat="1" applyFont="1" applyAlignment="1">
      <alignment horizontal="right" vertical="center"/>
    </xf>
    <xf numFmtId="0" fontId="5" fillId="0" borderId="0" xfId="3" applyAlignment="1">
      <alignment horizontal="left" vertical="center" indent="1"/>
    </xf>
    <xf numFmtId="0" fontId="5" fillId="0" borderId="0" xfId="3" applyAlignment="1">
      <alignment vertical="center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66" fontId="4" fillId="0" borderId="0" xfId="2" applyNumberFormat="1" applyFont="1" applyAlignment="1">
      <alignment vertical="center"/>
    </xf>
    <xf numFmtId="0" fontId="0" fillId="0" borderId="0" xfId="2" applyFont="1" applyAlignment="1">
      <alignment vertical="center"/>
    </xf>
    <xf numFmtId="166" fontId="5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" fontId="10" fillId="0" borderId="0" xfId="2" applyNumberFormat="1" applyFont="1" applyAlignment="1">
      <alignment vertical="center"/>
    </xf>
  </cellXfs>
  <cellStyles count="10">
    <cellStyle name="Normal" xfId="0" builtinId="0"/>
    <cellStyle name="Normal 2" xfId="5"/>
    <cellStyle name="Normal 2 2" xfId="6"/>
    <cellStyle name="Normal 2 3" xfId="7"/>
    <cellStyle name="Normal 3" xfId="3"/>
    <cellStyle name="Normal 3 2" xfId="8"/>
    <cellStyle name="Normal_exp_tec" xfId="2"/>
    <cellStyle name="Porcentaje" xfId="1" builtinId="5"/>
    <cellStyle name="Porcentaje 2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Exámenes profesionales y otras opciones de titulación</a:t>
            </a:r>
          </a:p>
          <a:p>
            <a:pPr>
              <a:defRPr sz="1200"/>
            </a:pPr>
            <a:r>
              <a:rPr lang="es-MX" sz="1200"/>
              <a:t>por área de conocimiento </a:t>
            </a:r>
            <a:r>
              <a:rPr lang="es-MX" sz="1200" baseline="30000"/>
              <a:t>a</a:t>
            </a:r>
          </a:p>
          <a:p>
            <a:pPr>
              <a:defRPr sz="1200"/>
            </a:pPr>
            <a:r>
              <a:rPr lang="es-MX" sz="1200"/>
              <a:t>Licenciatura</a:t>
            </a:r>
          </a:p>
        </c:rich>
      </c:tx>
      <c:layout>
        <c:manualLayout>
          <c:xMode val="edge"/>
          <c:yMode val="edge"/>
          <c:x val="0.16525912755529215"/>
          <c:y val="3.5607926631548679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4102633722509"/>
          <c:y val="0.31133961775904773"/>
          <c:w val="0.58962872624289953"/>
          <c:h val="0.41266029246344205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5B-461C-A183-5AB2D96EC26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5B-461C-A183-5AB2D96EC26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5B-461C-A183-5AB2D96EC26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B5B-461C-A183-5AB2D96EC26F}"/>
              </c:ext>
            </c:extLst>
          </c:dPt>
          <c:dLbls>
            <c:dLbl>
              <c:idx val="0"/>
              <c:layout>
                <c:manualLayout>
                  <c:x val="-5.2598996813238721E-2"/>
                  <c:y val="-5.8601012901556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B-461C-A183-5AB2D96EC26F}"/>
                </c:ext>
              </c:extLst>
            </c:dLbl>
            <c:dLbl>
              <c:idx val="1"/>
              <c:layout>
                <c:manualLayout>
                  <c:x val="-3.029566857672937E-5"/>
                  <c:y val="5.8598351262430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B-461C-A183-5AB2D96EC26F}"/>
                </c:ext>
              </c:extLst>
            </c:dLbl>
            <c:dLbl>
              <c:idx val="2"/>
              <c:layout>
                <c:manualLayout>
                  <c:x val="5.8076225045372042E-2"/>
                  <c:y val="0.107042253521126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resumen!$G$20:$G$23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resumen!$H$20:$H$23</c:f>
              <c:numCache>
                <c:formatCode>General</c:formatCode>
                <c:ptCount val="4"/>
                <c:pt idx="0">
                  <c:v>5552</c:v>
                </c:pt>
                <c:pt idx="1">
                  <c:v>10689</c:v>
                </c:pt>
                <c:pt idx="2">
                  <c:v>10384</c:v>
                </c:pt>
                <c:pt idx="3">
                  <c:v>2271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5B-461C-A183-5AB2D96EC2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/>
              <a:t>Exámenes de grado por área de conocimiento</a:t>
            </a:r>
            <a:r>
              <a:rPr lang="es-MX" sz="1200" baseline="30000"/>
              <a:t>a</a:t>
            </a:r>
          </a:p>
          <a:p>
            <a:pPr>
              <a:defRPr sz="1200"/>
            </a:pPr>
            <a:r>
              <a:rPr lang="es-MX" sz="1200"/>
              <a:t>Maestría y Doctorado</a:t>
            </a: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resumen!$L$8:$L$11</c:f>
              <c:numCache>
                <c:formatCode>0.0%</c:formatCode>
                <c:ptCount val="4"/>
                <c:pt idx="0">
                  <c:v>0.153168044077135</c:v>
                </c:pt>
                <c:pt idx="1">
                  <c:v>0.30247933884297523</c:v>
                </c:pt>
                <c:pt idx="2">
                  <c:v>0.36280991735537188</c:v>
                </c:pt>
                <c:pt idx="3">
                  <c:v>0.18154269972451792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MX" sz="1200" b="1" i="0" baseline="0">
                <a:effectLst/>
              </a:rPr>
              <a:t>Exámenes de grado por área de conocimiento</a:t>
            </a:r>
            <a:r>
              <a:rPr lang="es-MX" sz="1200" b="1" i="0" baseline="30000">
                <a:effectLst/>
              </a:rPr>
              <a:t>a</a:t>
            </a:r>
            <a:endParaRPr lang="es-MX" sz="1200">
              <a:effectLst/>
            </a:endParaRPr>
          </a:p>
          <a:p>
            <a:pPr>
              <a:defRPr sz="1200"/>
            </a:pPr>
            <a:r>
              <a:rPr lang="es-MX" sz="1200" b="1" i="0" baseline="0">
                <a:effectLst/>
              </a:rPr>
              <a:t>Especialización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20916565536834783"/>
          <c:y val="7.9575463906172567E-2"/>
        </c:manualLayout>
      </c:layout>
      <c:overlay val="0"/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F8A-416C-A037-AD77FCB2C9A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8A-416C-A037-AD77FCB2C9A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F8A-416C-A037-AD77FCB2C9A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F8A-416C-A037-AD77FCB2C9A6}"/>
              </c:ext>
            </c:extLst>
          </c:dPt>
          <c:dLbls>
            <c:dLbl>
              <c:idx val="0"/>
              <c:layout>
                <c:manualLayout>
                  <c:x val="5.588989548349458E-2"/>
                  <c:y val="-3.80906815456015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A-416C-A037-AD77FCB2C9A6}"/>
                </c:ext>
              </c:extLst>
            </c:dLbl>
            <c:dLbl>
              <c:idx val="1"/>
              <c:layout>
                <c:manualLayout>
                  <c:x val="-6.4228894465114941E-2"/>
                  <c:y val="6.5725642562396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A-416C-A037-AD77FCB2C9A6}"/>
                </c:ext>
              </c:extLst>
            </c:dLbl>
            <c:dLbl>
              <c:idx val="2"/>
              <c:layout>
                <c:manualLayout>
                  <c:x val="1.0460230932671878E-4"/>
                  <c:y val="3.1150240078257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A-416C-A037-AD77FCB2C9A6}"/>
                </c:ext>
              </c:extLst>
            </c:dLbl>
            <c:dLbl>
              <c:idx val="3"/>
              <c:layout>
                <c:manualLayout>
                  <c:x val="-9.6193567201949215E-2"/>
                  <c:y val="-7.8907024039213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A-416C-A037-AD77FCB2C9A6}"/>
                </c:ext>
              </c:extLst>
            </c:dLbl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resumen!$F$13:$F$16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resumen!$I$13:$I$16</c:f>
              <c:numCache>
                <c:formatCode>0.0%</c:formatCode>
                <c:ptCount val="4"/>
                <c:pt idx="0">
                  <c:v>2.09769693413525E-2</c:v>
                </c:pt>
                <c:pt idx="1">
                  <c:v>0.83555816341499189</c:v>
                </c:pt>
                <c:pt idx="2">
                  <c:v>0.11896728766319495</c:v>
                </c:pt>
                <c:pt idx="3">
                  <c:v>2.4497579580460612E-2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8A-416C-A037-AD77FCB2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8030</xdr:colOff>
      <xdr:row>25</xdr:row>
      <xdr:rowOff>73398</xdr:rowOff>
    </xdr:from>
    <xdr:to>
      <xdr:col>11</xdr:col>
      <xdr:colOff>725581</xdr:colOff>
      <xdr:row>47</xdr:row>
      <xdr:rowOff>127373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2988</xdr:colOff>
      <xdr:row>3</xdr:row>
      <xdr:rowOff>155202</xdr:rowOff>
    </xdr:from>
    <xdr:to>
      <xdr:col>11</xdr:col>
      <xdr:colOff>745938</xdr:colOff>
      <xdr:row>24</xdr:row>
      <xdr:rowOff>144743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857250</xdr:colOff>
      <xdr:row>25</xdr:row>
      <xdr:rowOff>76200</xdr:rowOff>
    </xdr:from>
    <xdr:to>
      <xdr:col>4</xdr:col>
      <xdr:colOff>361950</xdr:colOff>
      <xdr:row>48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3%20ex&#225;menes%20de%20gra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do_myd"/>
      <sheetName val="grado_esp"/>
    </sheetNames>
    <sheetDataSet>
      <sheetData sheetId="0">
        <row r="8">
          <cell r="F8" t="str">
            <v>Ciencias Físico Matemáticas e Ingenierías</v>
          </cell>
          <cell r="L8">
            <v>0.153168044077135</v>
          </cell>
        </row>
        <row r="9">
          <cell r="F9" t="str">
            <v>Ciencias Biológicas, Químicas y de la Salud</v>
          </cell>
          <cell r="L9">
            <v>0.30247933884297523</v>
          </cell>
        </row>
        <row r="10">
          <cell r="F10" t="str">
            <v>Ciencias Sociales</v>
          </cell>
          <cell r="L10">
            <v>0.36280991735537188</v>
          </cell>
        </row>
        <row r="11">
          <cell r="F11" t="str">
            <v>Humanidades y Artes</v>
          </cell>
          <cell r="L11">
            <v>0.18154269972451792</v>
          </cell>
        </row>
        <row r="13">
          <cell r="F13" t="str">
            <v>Ciencias Físico Matemáticas e Ingenierías</v>
          </cell>
          <cell r="I13">
            <v>2.09769693413525E-2</v>
          </cell>
        </row>
        <row r="14">
          <cell r="F14" t="str">
            <v>Ciencias Biológicas, Químicas y de la Salud</v>
          </cell>
          <cell r="I14">
            <v>0.83555816341499189</v>
          </cell>
        </row>
        <row r="15">
          <cell r="F15" t="str">
            <v>Ciencias Sociales</v>
          </cell>
          <cell r="I15">
            <v>0.11896728766319495</v>
          </cell>
        </row>
        <row r="16">
          <cell r="F16" t="str">
            <v>Humanidades y Artes</v>
          </cell>
          <cell r="I16">
            <v>2.4497579580460612E-2</v>
          </cell>
        </row>
        <row r="20">
          <cell r="G20" t="str">
            <v>Ciencias Físico Matemáticas e Ingenierías</v>
          </cell>
          <cell r="H20">
            <v>5552</v>
          </cell>
        </row>
        <row r="21">
          <cell r="G21" t="str">
            <v>Ciencias Biológicas, Químicas y de la Salud</v>
          </cell>
          <cell r="H21">
            <v>10689</v>
          </cell>
        </row>
        <row r="22">
          <cell r="G22" t="str">
            <v>Ciencias Sociales</v>
          </cell>
          <cell r="H22">
            <v>10384</v>
          </cell>
        </row>
        <row r="23">
          <cell r="G23" t="str">
            <v>Humanidades y Artes</v>
          </cell>
          <cell r="H23">
            <v>2271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54"/>
  <sheetViews>
    <sheetView tabSelected="1" zoomScale="85" zoomScaleNormal="85" workbookViewId="0">
      <selection sqref="A1:E1"/>
    </sheetView>
  </sheetViews>
  <sheetFormatPr baseColWidth="10" defaultColWidth="10.85546875" defaultRowHeight="12.75" x14ac:dyDescent="0.25"/>
  <cols>
    <col min="1" max="1" width="52.85546875" style="3" customWidth="1"/>
    <col min="2" max="5" width="11.42578125" style="3" customWidth="1"/>
    <col min="6" max="12" width="11.42578125" style="2" customWidth="1"/>
    <col min="13" max="13" width="8.28515625" style="2" customWidth="1"/>
    <col min="14" max="16384" width="10.85546875" style="3"/>
  </cols>
  <sheetData>
    <row r="1" spans="1:17" ht="15" customHeight="1" x14ac:dyDescent="0.25">
      <c r="A1" s="1" t="s">
        <v>0</v>
      </c>
      <c r="B1" s="1"/>
      <c r="C1" s="1"/>
      <c r="D1" s="1"/>
      <c r="E1" s="1"/>
    </row>
    <row r="2" spans="1:17" ht="15" customHeight="1" x14ac:dyDescent="0.2">
      <c r="A2" s="4">
        <v>2025</v>
      </c>
      <c r="B2" s="4"/>
      <c r="C2" s="4"/>
      <c r="D2" s="4"/>
      <c r="E2" s="4"/>
      <c r="F2" s="5"/>
      <c r="H2" s="6"/>
      <c r="J2" s="7"/>
    </row>
    <row r="3" spans="1:17" x14ac:dyDescent="0.2">
      <c r="A3" s="8" t="s">
        <v>1</v>
      </c>
      <c r="B3" s="8"/>
      <c r="C3" s="8"/>
      <c r="D3" s="8"/>
      <c r="E3" s="8"/>
      <c r="F3" s="5"/>
      <c r="H3" s="6"/>
      <c r="J3" s="7"/>
    </row>
    <row r="4" spans="1:17" ht="15" customHeight="1" x14ac:dyDescent="0.2">
      <c r="A4" s="9"/>
      <c r="B4" s="10" t="s">
        <v>2</v>
      </c>
      <c r="C4" s="10" t="s">
        <v>3</v>
      </c>
      <c r="D4" s="10" t="s">
        <v>4</v>
      </c>
      <c r="E4" s="10" t="s">
        <v>5</v>
      </c>
      <c r="F4" s="5"/>
      <c r="G4" s="5"/>
      <c r="H4" s="5"/>
      <c r="I4" s="5"/>
      <c r="J4" s="7"/>
    </row>
    <row r="5" spans="1:17" ht="9" customHeight="1" x14ac:dyDescent="0.2">
      <c r="A5" s="8"/>
      <c r="B5" s="8"/>
      <c r="C5" s="8"/>
      <c r="D5" s="8"/>
      <c r="E5" s="8"/>
      <c r="F5" s="5"/>
      <c r="G5" s="5"/>
      <c r="H5" s="5"/>
      <c r="I5" s="5"/>
      <c r="J5" s="7"/>
    </row>
    <row r="6" spans="1:17" ht="15" customHeight="1" x14ac:dyDescent="0.25">
      <c r="A6" s="11" t="s">
        <v>6</v>
      </c>
      <c r="B6" s="12">
        <f>SUM(B7:B9)</f>
        <v>4725</v>
      </c>
      <c r="C6" s="12">
        <f>SUM(C7:C9)</f>
        <v>5722</v>
      </c>
      <c r="D6" s="12"/>
      <c r="E6" s="12">
        <f t="shared" ref="E6:E9" si="0">SUM(B6:C6)</f>
        <v>10447</v>
      </c>
      <c r="N6" s="2"/>
    </row>
    <row r="7" spans="1:17" ht="15" customHeight="1" x14ac:dyDescent="0.25">
      <c r="A7" s="13" t="s">
        <v>7</v>
      </c>
      <c r="B7" s="14">
        <v>2850</v>
      </c>
      <c r="C7" s="14">
        <v>3967</v>
      </c>
      <c r="D7" s="14"/>
      <c r="E7" s="15">
        <f t="shared" si="0"/>
        <v>6817</v>
      </c>
      <c r="G7" s="2" t="s">
        <v>8</v>
      </c>
      <c r="H7" s="2" t="s">
        <v>9</v>
      </c>
      <c r="I7" s="2" t="s">
        <v>10</v>
      </c>
      <c r="J7" s="16" t="s">
        <v>5</v>
      </c>
      <c r="K7" s="2" t="s">
        <v>11</v>
      </c>
      <c r="N7" s="2"/>
    </row>
    <row r="8" spans="1:17" ht="15" customHeight="1" x14ac:dyDescent="0.25">
      <c r="A8" s="13" t="s">
        <v>12</v>
      </c>
      <c r="B8" s="14">
        <v>1338</v>
      </c>
      <c r="C8" s="14">
        <v>1335</v>
      </c>
      <c r="D8" s="14"/>
      <c r="E8" s="15">
        <f t="shared" si="0"/>
        <v>2673</v>
      </c>
      <c r="F8" s="2" t="s">
        <v>13</v>
      </c>
      <c r="G8" s="6">
        <v>372</v>
      </c>
      <c r="H8" s="6">
        <v>184</v>
      </c>
      <c r="I8" s="17">
        <v>143</v>
      </c>
      <c r="J8" s="18">
        <f>SUM(G8:I8)</f>
        <v>699</v>
      </c>
      <c r="K8" s="2">
        <f>SUM(G8:H8)</f>
        <v>556</v>
      </c>
      <c r="L8" s="19">
        <f>K8/$K$12</f>
        <v>0.153168044077135</v>
      </c>
      <c r="N8" s="2"/>
    </row>
    <row r="9" spans="1:17" ht="15" customHeight="1" x14ac:dyDescent="0.25">
      <c r="A9" s="20" t="s">
        <v>14</v>
      </c>
      <c r="B9" s="14">
        <v>537</v>
      </c>
      <c r="C9" s="14">
        <v>420</v>
      </c>
      <c r="D9" s="14"/>
      <c r="E9" s="15">
        <f t="shared" si="0"/>
        <v>957</v>
      </c>
      <c r="F9" s="2" t="s">
        <v>15</v>
      </c>
      <c r="G9" s="6">
        <v>703</v>
      </c>
      <c r="H9" s="6">
        <v>395</v>
      </c>
      <c r="I9" s="17">
        <v>5696</v>
      </c>
      <c r="J9" s="18">
        <f>SUM(G9:I9)</f>
        <v>6794</v>
      </c>
      <c r="K9" s="2">
        <f>SUM(G9:H9)</f>
        <v>1098</v>
      </c>
      <c r="L9" s="19">
        <f>K9/$K$12</f>
        <v>0.30247933884297523</v>
      </c>
      <c r="N9" s="2"/>
    </row>
    <row r="10" spans="1:17" ht="15" customHeight="1" x14ac:dyDescent="0.25">
      <c r="A10" s="11" t="s">
        <v>16</v>
      </c>
      <c r="B10" s="12">
        <f>SUM(B11,B23)</f>
        <v>12127</v>
      </c>
      <c r="C10" s="12">
        <f>SUM(C11,C23)</f>
        <v>16768</v>
      </c>
      <c r="D10" s="12">
        <f>SUM(D11,D23)</f>
        <v>1</v>
      </c>
      <c r="E10" s="12">
        <f>SUM(B10:D10)</f>
        <v>28896</v>
      </c>
      <c r="F10" s="2" t="s">
        <v>17</v>
      </c>
      <c r="G10" s="2">
        <v>1122</v>
      </c>
      <c r="H10" s="2">
        <v>195</v>
      </c>
      <c r="I10" s="17">
        <v>811</v>
      </c>
      <c r="J10" s="18">
        <f>SUM(G10:I10)</f>
        <v>2128</v>
      </c>
      <c r="K10" s="2">
        <f>SUM(G10:H10)</f>
        <v>1317</v>
      </c>
      <c r="L10" s="19">
        <f>K10/$K$12</f>
        <v>0.36280991735537188</v>
      </c>
      <c r="N10" s="2"/>
    </row>
    <row r="11" spans="1:17" ht="15" customHeight="1" x14ac:dyDescent="0.25">
      <c r="A11" s="21" t="s">
        <v>18</v>
      </c>
      <c r="B11" s="12">
        <f>SUM(B12:B22)</f>
        <v>12127</v>
      </c>
      <c r="C11" s="12">
        <f>SUM(C12:C22)</f>
        <v>16768</v>
      </c>
      <c r="D11" s="12">
        <f>SUM(D12:D22)</f>
        <v>1</v>
      </c>
      <c r="E11" s="12">
        <f>SUM(B11:D11)</f>
        <v>28896</v>
      </c>
      <c r="F11" s="2" t="s">
        <v>19</v>
      </c>
      <c r="G11" s="2">
        <v>476</v>
      </c>
      <c r="H11" s="2">
        <v>183</v>
      </c>
      <c r="I11" s="17">
        <v>167</v>
      </c>
      <c r="J11" s="18">
        <f>SUM(G11:I11)</f>
        <v>826</v>
      </c>
      <c r="K11" s="2">
        <f>SUM(G11:H11)</f>
        <v>659</v>
      </c>
      <c r="L11" s="19">
        <f>K11/$K$12</f>
        <v>0.18154269972451792</v>
      </c>
      <c r="N11" s="2"/>
    </row>
    <row r="12" spans="1:17" ht="15" customHeight="1" x14ac:dyDescent="0.25">
      <c r="A12" s="22" t="s">
        <v>20</v>
      </c>
      <c r="B12" s="15">
        <v>5570</v>
      </c>
      <c r="C12" s="15">
        <v>7190</v>
      </c>
      <c r="D12" s="15"/>
      <c r="E12" s="15">
        <f t="shared" ref="E12:E20" si="1">SUM(B12:D12)</f>
        <v>12760</v>
      </c>
      <c r="G12" s="2">
        <f>SUM(G8:G11)</f>
        <v>2673</v>
      </c>
      <c r="H12" s="2">
        <f>SUM(H8:H11)</f>
        <v>957</v>
      </c>
      <c r="I12" s="2">
        <f>SUM(I8:I11)</f>
        <v>6817</v>
      </c>
      <c r="J12" s="18">
        <f>SUM(J8:J11)</f>
        <v>10447</v>
      </c>
      <c r="K12" s="2">
        <f>SUM(K8:K11)</f>
        <v>3630</v>
      </c>
      <c r="L12" s="23">
        <v>1</v>
      </c>
      <c r="N12" s="2"/>
    </row>
    <row r="13" spans="1:17" ht="15" customHeight="1" x14ac:dyDescent="0.25">
      <c r="A13" s="22" t="s">
        <v>21</v>
      </c>
      <c r="B13" s="15">
        <v>1958</v>
      </c>
      <c r="C13" s="15">
        <v>2107</v>
      </c>
      <c r="D13" s="15"/>
      <c r="E13" s="15">
        <f t="shared" si="1"/>
        <v>4065</v>
      </c>
      <c r="F13" s="2" t="s">
        <v>13</v>
      </c>
      <c r="G13" s="24">
        <f>K8/$K$12</f>
        <v>0.153168044077135</v>
      </c>
      <c r="H13" s="24">
        <f>H8/$H$12</f>
        <v>0.19226750261233019</v>
      </c>
      <c r="I13" s="24">
        <f>I8/$I$12</f>
        <v>2.09769693413525E-2</v>
      </c>
      <c r="J13" s="24">
        <f>J8/$J$12</f>
        <v>6.6909160524552508E-2</v>
      </c>
      <c r="L13" s="19"/>
      <c r="N13" s="2">
        <f>17.1+28.6+38+16.4</f>
        <v>100.1</v>
      </c>
      <c r="O13" s="25"/>
      <c r="P13" s="25"/>
      <c r="Q13" s="26"/>
    </row>
    <row r="14" spans="1:17" ht="15" customHeight="1" x14ac:dyDescent="0.25">
      <c r="A14" s="27" t="s">
        <v>22</v>
      </c>
      <c r="B14" s="15">
        <v>1603</v>
      </c>
      <c r="C14" s="15">
        <v>2968</v>
      </c>
      <c r="D14" s="15"/>
      <c r="E14" s="15">
        <f t="shared" si="1"/>
        <v>4571</v>
      </c>
      <c r="F14" s="2" t="s">
        <v>15</v>
      </c>
      <c r="G14" s="28">
        <f>K9/$K$12</f>
        <v>0.30247933884297523</v>
      </c>
      <c r="H14" s="28">
        <f>H9/$H$12</f>
        <v>0.41274817136886105</v>
      </c>
      <c r="I14" s="28">
        <f>I9/$I$12</f>
        <v>0.83555816341499189</v>
      </c>
      <c r="J14" s="28">
        <f>J9/$J$12</f>
        <v>0.65033023834593662</v>
      </c>
      <c r="L14" s="29"/>
      <c r="N14" s="2"/>
      <c r="O14" s="25"/>
      <c r="P14" s="25"/>
      <c r="Q14" s="25"/>
    </row>
    <row r="15" spans="1:17" ht="15" customHeight="1" x14ac:dyDescent="0.25">
      <c r="A15" s="22" t="s">
        <v>23</v>
      </c>
      <c r="B15" s="15">
        <v>732</v>
      </c>
      <c r="C15" s="15">
        <v>1418</v>
      </c>
      <c r="D15" s="15"/>
      <c r="E15" s="15">
        <f t="shared" si="1"/>
        <v>2150</v>
      </c>
      <c r="F15" s="2" t="s">
        <v>17</v>
      </c>
      <c r="G15" s="28">
        <f>K10/$K$12</f>
        <v>0.36280991735537188</v>
      </c>
      <c r="H15" s="28">
        <f>H10/$H$12</f>
        <v>0.20376175548589343</v>
      </c>
      <c r="I15" s="28">
        <f>I10/$I$12</f>
        <v>0.11896728766319495</v>
      </c>
      <c r="J15" s="28">
        <f>J10/$J$12</f>
        <v>0.20369484062410262</v>
      </c>
      <c r="L15" s="29"/>
      <c r="N15" s="2"/>
      <c r="O15" s="25"/>
      <c r="P15" s="25"/>
      <c r="Q15" s="25"/>
    </row>
    <row r="16" spans="1:17" ht="15" customHeight="1" x14ac:dyDescent="0.25">
      <c r="A16" s="22" t="s">
        <v>24</v>
      </c>
      <c r="B16" s="15">
        <v>325</v>
      </c>
      <c r="C16" s="15">
        <v>686</v>
      </c>
      <c r="D16" s="15"/>
      <c r="E16" s="15">
        <f t="shared" si="1"/>
        <v>1011</v>
      </c>
      <c r="F16" s="2" t="s">
        <v>19</v>
      </c>
      <c r="G16" s="28">
        <f>K11/$K$12</f>
        <v>0.18154269972451792</v>
      </c>
      <c r="H16" s="28">
        <f>H11/$H$12</f>
        <v>0.19122257053291536</v>
      </c>
      <c r="I16" s="28">
        <f>I11/$I$12</f>
        <v>2.4497579580460612E-2</v>
      </c>
      <c r="J16" s="28">
        <f>J11/$J$12</f>
        <v>7.9065760505408256E-2</v>
      </c>
      <c r="L16" s="29"/>
      <c r="N16" s="18"/>
      <c r="O16" s="25"/>
      <c r="P16" s="25"/>
      <c r="Q16" s="25"/>
    </row>
    <row r="17" spans="1:17" ht="15" customHeight="1" x14ac:dyDescent="0.25">
      <c r="A17" s="22" t="s">
        <v>25</v>
      </c>
      <c r="B17" s="15">
        <v>250</v>
      </c>
      <c r="C17" s="15">
        <v>335</v>
      </c>
      <c r="D17" s="15"/>
      <c r="E17" s="15">
        <f t="shared" si="1"/>
        <v>585</v>
      </c>
      <c r="F17" s="18"/>
      <c r="G17" s="30">
        <f>SUM(G13:G16)</f>
        <v>1</v>
      </c>
      <c r="H17" s="28">
        <f>H12/$H$12</f>
        <v>1</v>
      </c>
      <c r="I17" s="28">
        <f>I12/$I$12</f>
        <v>1</v>
      </c>
      <c r="J17" s="28">
        <f>J12/$J$12</f>
        <v>1</v>
      </c>
      <c r="N17" s="18"/>
      <c r="O17" s="25"/>
      <c r="P17" s="25"/>
      <c r="Q17" s="25"/>
    </row>
    <row r="18" spans="1:17" ht="15" customHeight="1" x14ac:dyDescent="0.25">
      <c r="A18" s="27" t="s">
        <v>26</v>
      </c>
      <c r="B18" s="15">
        <v>375</v>
      </c>
      <c r="C18" s="15">
        <v>402</v>
      </c>
      <c r="D18" s="15"/>
      <c r="E18" s="15">
        <f t="shared" si="1"/>
        <v>777</v>
      </c>
      <c r="K18" s="31"/>
      <c r="N18" s="18"/>
      <c r="O18" s="25"/>
      <c r="P18" s="25"/>
      <c r="Q18" s="25"/>
    </row>
    <row r="19" spans="1:17" ht="15" customHeight="1" x14ac:dyDescent="0.25">
      <c r="A19" s="22" t="s">
        <v>27</v>
      </c>
      <c r="B19" s="15">
        <v>125</v>
      </c>
      <c r="C19" s="15">
        <v>238</v>
      </c>
      <c r="D19" s="15"/>
      <c r="E19" s="15">
        <f t="shared" si="1"/>
        <v>363</v>
      </c>
      <c r="G19" s="16" t="s">
        <v>28</v>
      </c>
      <c r="H19" s="2" t="s">
        <v>29</v>
      </c>
      <c r="K19" s="31"/>
      <c r="N19" s="18"/>
      <c r="O19" s="25"/>
      <c r="P19" s="25"/>
      <c r="Q19" s="25"/>
    </row>
    <row r="20" spans="1:17" ht="15" customHeight="1" x14ac:dyDescent="0.25">
      <c r="A20" s="22" t="s">
        <v>30</v>
      </c>
      <c r="B20" s="15">
        <v>103</v>
      </c>
      <c r="C20" s="15">
        <v>150</v>
      </c>
      <c r="D20" s="15"/>
      <c r="E20" s="15">
        <f t="shared" si="1"/>
        <v>253</v>
      </c>
      <c r="G20" s="2" t="s">
        <v>13</v>
      </c>
      <c r="H20" s="32">
        <v>5552</v>
      </c>
      <c r="I20" s="29">
        <f>H20/$H$24</f>
        <v>0.19213732004429679</v>
      </c>
      <c r="K20" s="31"/>
      <c r="N20" s="18"/>
      <c r="O20" s="25"/>
      <c r="P20" s="25"/>
      <c r="Q20" s="25"/>
    </row>
    <row r="21" spans="1:17" ht="15" customHeight="1" x14ac:dyDescent="0.25">
      <c r="A21" s="22" t="s">
        <v>31</v>
      </c>
      <c r="B21" s="15">
        <v>107</v>
      </c>
      <c r="C21" s="15">
        <v>113</v>
      </c>
      <c r="D21" s="15">
        <v>1</v>
      </c>
      <c r="E21" s="15">
        <f>SUM(B21:D21)</f>
        <v>221</v>
      </c>
      <c r="G21" s="2" t="s">
        <v>15</v>
      </c>
      <c r="H21" s="32">
        <v>10689</v>
      </c>
      <c r="I21" s="29">
        <f>H21/$H$24</f>
        <v>0.36991279069767441</v>
      </c>
      <c r="K21" s="31"/>
      <c r="N21" s="2"/>
    </row>
    <row r="22" spans="1:17" ht="15" customHeight="1" x14ac:dyDescent="0.25">
      <c r="A22" s="22" t="s">
        <v>32</v>
      </c>
      <c r="B22" s="15">
        <v>979</v>
      </c>
      <c r="C22" s="15">
        <v>1161</v>
      </c>
      <c r="D22" s="15"/>
      <c r="E22" s="15">
        <f t="shared" ref="E22" si="2">SUM(B22:C22)</f>
        <v>2140</v>
      </c>
      <c r="G22" s="2" t="s">
        <v>17</v>
      </c>
      <c r="H22" s="32">
        <v>10384</v>
      </c>
      <c r="I22" s="29">
        <f>H22/$H$24</f>
        <v>0.3593576965669989</v>
      </c>
      <c r="K22" s="31"/>
      <c r="N22" s="18"/>
      <c r="O22" s="25"/>
      <c r="P22" s="25"/>
      <c r="Q22" s="25"/>
    </row>
    <row r="23" spans="1:17" ht="15" customHeight="1" x14ac:dyDescent="0.25">
      <c r="A23" s="33" t="s">
        <v>33</v>
      </c>
      <c r="B23" s="34" t="s">
        <v>34</v>
      </c>
      <c r="C23" s="34" t="s">
        <v>34</v>
      </c>
      <c r="D23" s="12"/>
      <c r="E23" s="34" t="s">
        <v>34</v>
      </c>
      <c r="G23" s="2" t="s">
        <v>19</v>
      </c>
      <c r="H23" s="32">
        <v>2271</v>
      </c>
      <c r="I23" s="29">
        <f>H23/$H$24</f>
        <v>7.8592192691029905E-2</v>
      </c>
      <c r="K23" s="31"/>
      <c r="N23" s="18"/>
      <c r="O23" s="25"/>
      <c r="P23" s="25"/>
      <c r="Q23" s="25"/>
    </row>
    <row r="24" spans="1:17" ht="9" customHeight="1" x14ac:dyDescent="0.25">
      <c r="A24" s="35"/>
      <c r="B24" s="15"/>
      <c r="C24" s="15"/>
      <c r="D24" s="15"/>
      <c r="E24" s="15"/>
      <c r="G24" s="18"/>
      <c r="H24" s="2">
        <f>SUM(H20:H23)</f>
        <v>28896</v>
      </c>
      <c r="I24" s="29">
        <f>H24/$H$24</f>
        <v>1</v>
      </c>
      <c r="J24" s="31"/>
      <c r="K24" s="31"/>
      <c r="N24" s="36"/>
      <c r="O24" s="25"/>
      <c r="P24" s="25"/>
      <c r="Q24" s="25"/>
    </row>
    <row r="25" spans="1:17" ht="15" customHeight="1" x14ac:dyDescent="0.25">
      <c r="A25" s="37" t="s">
        <v>35</v>
      </c>
      <c r="B25" s="38">
        <f>SUM(B6,B10)</f>
        <v>16852</v>
      </c>
      <c r="C25" s="38">
        <f>SUM(C6,C10)</f>
        <v>22490</v>
      </c>
      <c r="D25" s="38"/>
      <c r="E25" s="38">
        <f>SUM(E6,E10)</f>
        <v>39343</v>
      </c>
      <c r="F25" s="18"/>
      <c r="G25" s="18"/>
      <c r="H25" s="18"/>
      <c r="I25" s="18"/>
      <c r="J25" s="39"/>
      <c r="K25" s="31"/>
    </row>
    <row r="26" spans="1:17" ht="15" customHeight="1" x14ac:dyDescent="0.25">
      <c r="I26" s="18"/>
      <c r="J26" s="31"/>
      <c r="K26" s="31"/>
    </row>
    <row r="28" spans="1:17" ht="12.75" customHeight="1" x14ac:dyDescent="0.25"/>
    <row r="29" spans="1:17" ht="12.75" customHeight="1" x14ac:dyDescent="0.25"/>
    <row r="30" spans="1:17" ht="12.75" customHeight="1" x14ac:dyDescent="0.25"/>
    <row r="33" spans="1:16" ht="12.75" customHeight="1" x14ac:dyDescent="0.25">
      <c r="A33" s="40"/>
      <c r="E33" s="36"/>
      <c r="F33" s="18"/>
    </row>
    <row r="34" spans="1:16" ht="12.75" customHeight="1" x14ac:dyDescent="0.25">
      <c r="A34" s="40"/>
    </row>
    <row r="35" spans="1:16" ht="12.75" customHeight="1" x14ac:dyDescent="0.25">
      <c r="P35" s="41"/>
    </row>
    <row r="36" spans="1:16" ht="12.75" customHeight="1" x14ac:dyDescent="0.25">
      <c r="B36" s="8"/>
      <c r="C36" s="8"/>
      <c r="D36" s="8"/>
      <c r="E36" s="8"/>
      <c r="F36" s="42"/>
    </row>
    <row r="37" spans="1:16" x14ac:dyDescent="0.25">
      <c r="P37" s="41"/>
    </row>
    <row r="40" spans="1:16" ht="15" x14ac:dyDescent="0.25">
      <c r="A40" s="40"/>
    </row>
    <row r="41" spans="1:16" ht="15" x14ac:dyDescent="0.25">
      <c r="A41" s="40"/>
    </row>
    <row r="43" spans="1:16" ht="15" x14ac:dyDescent="0.25">
      <c r="A43" s="40"/>
    </row>
    <row r="44" spans="1:16" ht="15" x14ac:dyDescent="0.25">
      <c r="A44" s="40"/>
    </row>
    <row r="45" spans="1:16" ht="15" x14ac:dyDescent="0.25">
      <c r="A45" s="40"/>
    </row>
    <row r="51" spans="1:1" x14ac:dyDescent="0.25">
      <c r="A51" s="43" t="s">
        <v>36</v>
      </c>
    </row>
    <row r="52" spans="1:1" x14ac:dyDescent="0.25">
      <c r="A52" s="44" t="s">
        <v>37</v>
      </c>
    </row>
    <row r="54" spans="1:1" x14ac:dyDescent="0.25">
      <c r="A54" s="45" t="s">
        <v>38</v>
      </c>
    </row>
  </sheetData>
  <mergeCells count="2">
    <mergeCell ref="A1:E1"/>
    <mergeCell ref="A2:E2"/>
  </mergeCells>
  <printOptions horizontalCentered="1"/>
  <pageMargins left="0.59" right="0.59" top="0.79000000000000015" bottom="0.39000000000000007" header="0.51" footer="0.2"/>
  <pageSetup scale="46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2026-05-07T17:32:06Z</dcterms:created>
  <dcterms:modified xsi:type="dcterms:W3CDTF">2026-05-07T17:32:31Z</dcterms:modified>
</cp:coreProperties>
</file>