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5315" windowHeight="12600"/>
  </bookViews>
  <sheets>
    <sheet name="si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E13" i="1" l="1"/>
  <c r="D13" i="1"/>
  <c r="C13" i="1"/>
  <c r="B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E10" i="1"/>
  <c r="E9" i="1" s="1"/>
  <c r="D10" i="1"/>
  <c r="D9" i="1" s="1"/>
  <c r="C10" i="1"/>
  <c r="B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E7" i="1"/>
  <c r="D7" i="1"/>
  <c r="C7" i="1"/>
  <c r="B7" i="1"/>
  <c r="B6" i="1" s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<sst xmlns="http://schemas.openxmlformats.org/spreadsheetml/2006/main" count="42" uniqueCount="37">
  <si>
    <t>UNAM. SISTEMA INCORPORADO</t>
  </si>
  <si>
    <t>2000-2025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</si>
  <si>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</si>
  <si>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</si>
  <si>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</si>
  <si>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</si>
  <si>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</si>
  <si>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</si>
  <si>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</si>
  <si>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</si>
  <si>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</si>
  <si>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</si>
  <si>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</si>
  <si>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</si>
  <si>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</si>
  <si>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</si>
  <si>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</si>
  <si>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</si>
  <si>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</si>
  <si>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</si>
  <si>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</si>
  <si>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</si>
  <si>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</si>
  <si>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</si>
  <si>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</si>
  <si>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</si>
  <si>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</si>
  <si>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</si>
  <si>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Planes de estudio</t>
  </si>
  <si>
    <t>Bachillerato</t>
  </si>
  <si>
    <t>Licenciatura</t>
  </si>
  <si>
    <t>Profesores</t>
  </si>
  <si>
    <t>Alumnos</t>
  </si>
  <si>
    <t>Instituciones</t>
  </si>
  <si>
    <t>-</t>
  </si>
  <si>
    <t>Sedes</t>
  </si>
  <si>
    <t>FUENTE: Dirección General de Incorporación y Revalidación de Estudios,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</si>
</sst>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2">
    <xf numFmtId="0" fontId="0" fillId="0" borderId="0"/>
    <xf numFmtId="0" fontId="8" fillId="3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2" fillId="0" borderId="0"/>
    <xf numFmtId="0" fontId="1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0" fontId="6" fillId="0" borderId="0" xfId="0" applyFont="1"/>
  </cellXfs>
  <cellStyles count="12">
    <cellStyle name="Buena 2" xfId="1"/>
    <cellStyle name="Normal" xfId="0" builtinId="0"/>
    <cellStyle name="Normal 2" xfId="2"/>
    <cellStyle name="Normal 2 2" xfId="3"/>
    <cellStyle name="Normal 2 2 2" xfId="4"/>
    <cellStyle name="Normal 3" xfId="5"/>
    <cellStyle name="Normal 3 2" xfId="6"/>
    <cellStyle name="Normal 3 3 2" xfId="7"/>
    <cellStyle name="Normal 4" xfId="8"/>
    <cellStyle name="Normal 4 2" xfId="9"/>
    <cellStyle name="Normal 4 3" xfId="10"/>
    <cellStyle name="Porcentaj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6%20Series/seri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38"/>
  <sheetViews>
    <sheetView tabSelected="1" zoomScaleNormal="100" workbookViewId="0">
      <pane xSplit="1" ySplit="3" topLeftCell="K4" activePane="bottomRight" state="frozen"/>
      <selection activeCell="AF17" sqref="AF17"/>
      <selection pane="topRight" activeCell="AF17" sqref="AF17"/>
      <selection pane="bottomLeft" activeCell="AF17" sqref="AF17"/>
      <selection pane="bottomRight" sqref="A1:AA1"/>
    </sheetView>
  </sheetViews>
  <sheetFormatPr baseColWidth="10" defaultColWidth="10.42578125" defaultRowHeight="12.75" x14ac:dyDescent="0.2"/>
  <cols>
    <col min="1" max="1" width="21.85546875" style="2" customWidth="1"/>
    <col min="2" max="13" width="11.42578125" style="2" customWidth="1"/>
    <col min="14" max="16384" width="10.42578125" style="2"/>
  </cols>
  <sheetData>
    <row r="1" spans="1:27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27" ht="15" customHeight="1" x14ac:dyDescent="0.2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6" t="s">
        <v>27</v>
      </c>
    </row>
    <row r="5" spans="1:27" ht="9" customHeight="1" x14ac:dyDescent="0.2"/>
    <row r="6" spans="1:27" ht="15" customHeight="1" x14ac:dyDescent="0.2">
      <c r="A6" s="7" t="s">
        <v>28</v>
      </c>
      <c r="B6" s="8">
        <f t="shared" ref="B6:AA6" si="0">SUM(B7:B8)</f>
        <v>553</v>
      </c>
      <c r="C6" s="8">
        <f t="shared" si="0"/>
        <v>570</v>
      </c>
      <c r="D6" s="8">
        <f t="shared" si="0"/>
        <v>575</v>
      </c>
      <c r="E6" s="8">
        <f t="shared" si="0"/>
        <v>568</v>
      </c>
      <c r="F6" s="8">
        <f t="shared" si="0"/>
        <v>526</v>
      </c>
      <c r="G6" s="8">
        <f t="shared" si="0"/>
        <v>512</v>
      </c>
      <c r="H6" s="8">
        <f t="shared" si="0"/>
        <v>492</v>
      </c>
      <c r="I6" s="8">
        <f t="shared" si="0"/>
        <v>473</v>
      </c>
      <c r="J6" s="8">
        <f t="shared" si="0"/>
        <v>463</v>
      </c>
      <c r="K6" s="8">
        <f t="shared" si="0"/>
        <v>457</v>
      </c>
      <c r="L6" s="8">
        <f t="shared" si="0"/>
        <v>468</v>
      </c>
      <c r="M6" s="8">
        <f t="shared" si="0"/>
        <v>466</v>
      </c>
      <c r="N6" s="8">
        <f t="shared" si="0"/>
        <v>477</v>
      </c>
      <c r="O6" s="8">
        <f t="shared" si="0"/>
        <v>490</v>
      </c>
      <c r="P6" s="8">
        <f t="shared" si="0"/>
        <v>497</v>
      </c>
      <c r="Q6" s="8">
        <f t="shared" si="0"/>
        <v>492</v>
      </c>
      <c r="R6" s="8">
        <f t="shared" si="0"/>
        <v>499</v>
      </c>
      <c r="S6" s="8">
        <f t="shared" si="0"/>
        <v>520</v>
      </c>
      <c r="T6" s="8">
        <f t="shared" si="0"/>
        <v>514</v>
      </c>
      <c r="U6" s="8">
        <f t="shared" si="0"/>
        <v>513</v>
      </c>
      <c r="V6" s="8">
        <f t="shared" si="0"/>
        <v>521</v>
      </c>
      <c r="W6" s="8">
        <f t="shared" si="0"/>
        <v>510</v>
      </c>
      <c r="X6" s="8">
        <f t="shared" si="0"/>
        <v>511</v>
      </c>
      <c r="Y6" s="8">
        <f t="shared" ref="Y6" si="1">SUM(Y7:Y8)</f>
        <v>499</v>
      </c>
      <c r="Z6" s="8">
        <f t="shared" ref="Z6" si="2">SUM(Z7:Z8)</f>
        <v>480</v>
      </c>
      <c r="AA6" s="8">
        <f t="shared" si="0"/>
        <v>480</v>
      </c>
    </row>
    <row r="7" spans="1:27" ht="15" customHeight="1" x14ac:dyDescent="0.2">
      <c r="A7" s="9" t="s">
        <v>29</v>
      </c>
      <c r="B7" s="10">
        <f>281+60</f>
        <v>341</v>
      </c>
      <c r="C7" s="10">
        <f>273+56</f>
        <v>329</v>
      </c>
      <c r="D7" s="10">
        <f>276+59</f>
        <v>335</v>
      </c>
      <c r="E7" s="10">
        <f>272+64</f>
        <v>336</v>
      </c>
      <c r="F7" s="10">
        <v>331</v>
      </c>
      <c r="G7" s="10">
        <v>319</v>
      </c>
      <c r="H7" s="10">
        <v>316</v>
      </c>
      <c r="I7" s="10">
        <v>310</v>
      </c>
      <c r="J7" s="10">
        <v>307</v>
      </c>
      <c r="K7" s="10">
        <v>308</v>
      </c>
      <c r="L7" s="10">
        <v>313</v>
      </c>
      <c r="M7" s="10">
        <v>307</v>
      </c>
      <c r="N7" s="10">
        <v>309</v>
      </c>
      <c r="O7" s="2">
        <v>314</v>
      </c>
      <c r="P7" s="2">
        <v>313</v>
      </c>
      <c r="Q7" s="2">
        <v>305</v>
      </c>
      <c r="R7" s="2">
        <v>306</v>
      </c>
      <c r="S7" s="2">
        <v>308</v>
      </c>
      <c r="T7" s="2">
        <v>304</v>
      </c>
      <c r="U7" s="2">
        <v>303</v>
      </c>
      <c r="V7" s="10">
        <v>310</v>
      </c>
      <c r="W7" s="10">
        <v>301</v>
      </c>
      <c r="X7" s="10">
        <v>306</v>
      </c>
      <c r="Y7" s="10">
        <v>300</v>
      </c>
      <c r="Z7" s="10">
        <v>295</v>
      </c>
      <c r="AA7" s="10">
        <v>292</v>
      </c>
    </row>
    <row r="8" spans="1:27" ht="15" customHeight="1" x14ac:dyDescent="0.2">
      <c r="A8" s="9" t="s">
        <v>30</v>
      </c>
      <c r="B8" s="10">
        <v>212</v>
      </c>
      <c r="C8" s="10">
        <v>241</v>
      </c>
      <c r="D8" s="10">
        <v>240</v>
      </c>
      <c r="E8" s="10">
        <v>232</v>
      </c>
      <c r="F8" s="10">
        <v>195</v>
      </c>
      <c r="G8" s="10">
        <v>193</v>
      </c>
      <c r="H8" s="10">
        <v>176</v>
      </c>
      <c r="I8" s="10">
        <v>163</v>
      </c>
      <c r="J8" s="10">
        <v>156</v>
      </c>
      <c r="K8" s="10">
        <v>149</v>
      </c>
      <c r="L8" s="10">
        <v>155</v>
      </c>
      <c r="M8" s="10">
        <v>159</v>
      </c>
      <c r="N8" s="10">
        <v>168</v>
      </c>
      <c r="O8" s="2">
        <v>176</v>
      </c>
      <c r="P8" s="2">
        <v>184</v>
      </c>
      <c r="Q8" s="2">
        <v>187</v>
      </c>
      <c r="R8" s="2">
        <v>193</v>
      </c>
      <c r="S8" s="2">
        <v>212</v>
      </c>
      <c r="T8" s="2">
        <v>210</v>
      </c>
      <c r="U8" s="2">
        <v>210</v>
      </c>
      <c r="V8" s="10">
        <v>211</v>
      </c>
      <c r="W8" s="10">
        <v>209</v>
      </c>
      <c r="X8" s="10">
        <v>205</v>
      </c>
      <c r="Y8" s="10">
        <v>199</v>
      </c>
      <c r="Z8" s="10">
        <v>185</v>
      </c>
      <c r="AA8" s="10">
        <v>188</v>
      </c>
    </row>
    <row r="9" spans="1:27" s="11" customFormat="1" ht="15" customHeight="1" x14ac:dyDescent="0.2">
      <c r="A9" s="7" t="s">
        <v>31</v>
      </c>
      <c r="B9" s="8">
        <f t="shared" ref="B9:AA9" si="3">SUM(B10:B11)</f>
        <v>10880</v>
      </c>
      <c r="C9" s="8">
        <f t="shared" si="3"/>
        <v>11440</v>
      </c>
      <c r="D9" s="8">
        <f t="shared" si="3"/>
        <v>11851</v>
      </c>
      <c r="E9" s="8">
        <f t="shared" si="3"/>
        <v>11945</v>
      </c>
      <c r="F9" s="8">
        <f t="shared" si="3"/>
        <v>12009</v>
      </c>
      <c r="G9" s="8">
        <f t="shared" si="3"/>
        <v>10530</v>
      </c>
      <c r="H9" s="8">
        <f t="shared" si="3"/>
        <v>11611</v>
      </c>
      <c r="I9" s="8">
        <f t="shared" si="3"/>
        <v>11279</v>
      </c>
      <c r="J9" s="8">
        <f t="shared" si="3"/>
        <v>10800</v>
      </c>
      <c r="K9" s="8">
        <f t="shared" si="3"/>
        <v>10202</v>
      </c>
      <c r="L9" s="8">
        <f t="shared" si="3"/>
        <v>9963</v>
      </c>
      <c r="M9" s="8">
        <f t="shared" si="3"/>
        <v>9083</v>
      </c>
      <c r="N9" s="8">
        <f t="shared" si="3"/>
        <v>9679</v>
      </c>
      <c r="O9" s="8">
        <f t="shared" si="3"/>
        <v>9696</v>
      </c>
      <c r="P9" s="8">
        <f t="shared" si="3"/>
        <v>9021</v>
      </c>
      <c r="Q9" s="8">
        <f t="shared" si="3"/>
        <v>9144</v>
      </c>
      <c r="R9" s="8">
        <f t="shared" si="3"/>
        <v>9036</v>
      </c>
      <c r="S9" s="8">
        <f t="shared" si="3"/>
        <v>9490</v>
      </c>
      <c r="T9" s="8">
        <f t="shared" si="3"/>
        <v>9437</v>
      </c>
      <c r="U9" s="8">
        <f t="shared" si="3"/>
        <v>9434</v>
      </c>
      <c r="V9" s="8">
        <f t="shared" si="3"/>
        <v>9424</v>
      </c>
      <c r="W9" s="8">
        <f t="shared" si="3"/>
        <v>9037</v>
      </c>
      <c r="X9" s="8">
        <f t="shared" si="3"/>
        <v>8675</v>
      </c>
      <c r="Y9" s="8">
        <f t="shared" si="3"/>
        <v>8524</v>
      </c>
      <c r="Z9" s="8">
        <f t="shared" si="3"/>
        <v>8375</v>
      </c>
      <c r="AA9" s="8">
        <f t="shared" si="3"/>
        <v>8359</v>
      </c>
    </row>
    <row r="10" spans="1:27" ht="15" customHeight="1" x14ac:dyDescent="0.2">
      <c r="A10" s="9" t="s">
        <v>29</v>
      </c>
      <c r="B10" s="10">
        <f>7286+967</f>
        <v>8253</v>
      </c>
      <c r="C10" s="10">
        <f>7637+996</f>
        <v>8633</v>
      </c>
      <c r="D10" s="10">
        <f>7700+1034</f>
        <v>8734</v>
      </c>
      <c r="E10" s="10">
        <f>7608+995</f>
        <v>8603</v>
      </c>
      <c r="F10" s="10">
        <v>8650</v>
      </c>
      <c r="G10" s="10">
        <v>7827</v>
      </c>
      <c r="H10" s="10">
        <v>8375</v>
      </c>
      <c r="I10" s="10">
        <v>8257</v>
      </c>
      <c r="J10" s="10">
        <v>7971</v>
      </c>
      <c r="K10" s="10">
        <v>7546</v>
      </c>
      <c r="L10" s="10">
        <v>7515</v>
      </c>
      <c r="M10" s="10">
        <v>6813</v>
      </c>
      <c r="N10" s="10">
        <v>7132</v>
      </c>
      <c r="O10" s="10">
        <v>7084</v>
      </c>
      <c r="P10" s="10">
        <v>6633</v>
      </c>
      <c r="Q10" s="10">
        <v>6559</v>
      </c>
      <c r="R10" s="10">
        <v>6513</v>
      </c>
      <c r="S10" s="10">
        <v>6597</v>
      </c>
      <c r="T10" s="10">
        <v>6504</v>
      </c>
      <c r="U10" s="10">
        <v>6391</v>
      </c>
      <c r="V10" s="10">
        <v>6343</v>
      </c>
      <c r="W10" s="10">
        <v>6133</v>
      </c>
      <c r="X10" s="10">
        <v>6008</v>
      </c>
      <c r="Y10" s="10">
        <v>5908</v>
      </c>
      <c r="Z10" s="10">
        <v>5902</v>
      </c>
      <c r="AA10" s="10">
        <v>5835</v>
      </c>
    </row>
    <row r="11" spans="1:27" ht="15" customHeight="1" x14ac:dyDescent="0.2">
      <c r="A11" s="9" t="s">
        <v>30</v>
      </c>
      <c r="B11" s="10">
        <v>2627</v>
      </c>
      <c r="C11" s="10">
        <v>2807</v>
      </c>
      <c r="D11" s="10">
        <v>3117</v>
      </c>
      <c r="E11" s="10">
        <v>3342</v>
      </c>
      <c r="F11" s="10">
        <v>3359</v>
      </c>
      <c r="G11" s="10">
        <v>2703</v>
      </c>
      <c r="H11" s="10">
        <v>3236</v>
      </c>
      <c r="I11" s="10">
        <v>3022</v>
      </c>
      <c r="J11" s="10">
        <v>2829</v>
      </c>
      <c r="K11" s="10">
        <v>2656</v>
      </c>
      <c r="L11" s="10">
        <v>2448</v>
      </c>
      <c r="M11" s="10">
        <v>2270</v>
      </c>
      <c r="N11" s="10">
        <v>2547</v>
      </c>
      <c r="O11" s="10">
        <v>2612</v>
      </c>
      <c r="P11" s="10">
        <v>2388</v>
      </c>
      <c r="Q11" s="10">
        <v>2585</v>
      </c>
      <c r="R11" s="10">
        <v>2523</v>
      </c>
      <c r="S11" s="10">
        <v>2893</v>
      </c>
      <c r="T11" s="10">
        <v>2933</v>
      </c>
      <c r="U11" s="10">
        <v>3043</v>
      </c>
      <c r="V11" s="10">
        <v>3081</v>
      </c>
      <c r="W11" s="10">
        <v>2904</v>
      </c>
      <c r="X11" s="10">
        <v>2667</v>
      </c>
      <c r="Y11" s="10">
        <v>2616</v>
      </c>
      <c r="Z11" s="10">
        <v>2473</v>
      </c>
      <c r="AA11" s="10">
        <v>2524</v>
      </c>
    </row>
    <row r="12" spans="1:27" s="11" customFormat="1" ht="15" customHeight="1" x14ac:dyDescent="0.2">
      <c r="A12" s="7" t="s">
        <v>32</v>
      </c>
      <c r="B12" s="8">
        <f>SUM(B13:B14)</f>
        <v>102831</v>
      </c>
      <c r="C12" s="8">
        <f>SUM(C13:C14)</f>
        <v>103249</v>
      </c>
      <c r="D12" s="8">
        <f>SUM(D13:D14)</f>
        <v>104237</v>
      </c>
      <c r="E12" s="8">
        <f>SUM(E13:E14)</f>
        <v>102168</v>
      </c>
      <c r="F12" s="8">
        <f t="shared" ref="F12:AA12" si="4">+F13+F14</f>
        <v>99178</v>
      </c>
      <c r="G12" s="8">
        <f t="shared" si="4"/>
        <v>94090</v>
      </c>
      <c r="H12" s="8">
        <f t="shared" si="4"/>
        <v>90368</v>
      </c>
      <c r="I12" s="8">
        <f t="shared" si="4"/>
        <v>86694</v>
      </c>
      <c r="J12" s="8">
        <f t="shared" si="4"/>
        <v>83325</v>
      </c>
      <c r="K12" s="8">
        <f t="shared" si="4"/>
        <v>77941</v>
      </c>
      <c r="L12" s="8">
        <f t="shared" si="4"/>
        <v>70037</v>
      </c>
      <c r="M12" s="8">
        <f t="shared" si="4"/>
        <v>74473</v>
      </c>
      <c r="N12" s="8">
        <f t="shared" si="4"/>
        <v>70413</v>
      </c>
      <c r="O12" s="8">
        <f t="shared" si="4"/>
        <v>71022</v>
      </c>
      <c r="P12" s="8">
        <f t="shared" si="4"/>
        <v>73581</v>
      </c>
      <c r="Q12" s="8">
        <f t="shared" si="4"/>
        <v>73680</v>
      </c>
      <c r="R12" s="8">
        <f t="shared" si="4"/>
        <v>70483</v>
      </c>
      <c r="S12" s="8">
        <f t="shared" si="4"/>
        <v>77987</v>
      </c>
      <c r="T12" s="8">
        <f t="shared" si="4"/>
        <v>75901</v>
      </c>
      <c r="U12" s="8">
        <f t="shared" si="4"/>
        <v>77338</v>
      </c>
      <c r="V12" s="8">
        <f t="shared" si="4"/>
        <v>75183</v>
      </c>
      <c r="W12" s="8">
        <f t="shared" si="4"/>
        <v>69883</v>
      </c>
      <c r="X12" s="8">
        <f t="shared" si="4"/>
        <v>65309</v>
      </c>
      <c r="Y12" s="8">
        <f t="shared" si="4"/>
        <v>66690</v>
      </c>
      <c r="Z12" s="8">
        <f t="shared" si="4"/>
        <v>67244</v>
      </c>
      <c r="AA12" s="8">
        <f t="shared" si="4"/>
        <v>68565</v>
      </c>
    </row>
    <row r="13" spans="1:27" ht="15" customHeight="1" x14ac:dyDescent="0.2">
      <c r="A13" s="12" t="s">
        <v>29</v>
      </c>
      <c r="B13" s="10">
        <f>77841+10132</f>
        <v>87973</v>
      </c>
      <c r="C13" s="10">
        <f>77635+10111</f>
        <v>87746</v>
      </c>
      <c r="D13" s="10">
        <f>78326+9975</f>
        <v>88301</v>
      </c>
      <c r="E13" s="10">
        <f>75753+9679</f>
        <v>85432</v>
      </c>
      <c r="F13" s="10">
        <v>82579</v>
      </c>
      <c r="G13" s="10">
        <v>77608</v>
      </c>
      <c r="H13" s="10">
        <v>74526</v>
      </c>
      <c r="I13" s="10">
        <v>71115</v>
      </c>
      <c r="J13" s="10">
        <v>68401</v>
      </c>
      <c r="K13" s="10">
        <v>63635</v>
      </c>
      <c r="L13" s="10">
        <v>56019</v>
      </c>
      <c r="M13" s="10">
        <v>59204</v>
      </c>
      <c r="N13" s="10">
        <v>54594</v>
      </c>
      <c r="O13" s="10">
        <v>54139</v>
      </c>
      <c r="P13" s="10">
        <v>55404</v>
      </c>
      <c r="Q13" s="10">
        <v>54556</v>
      </c>
      <c r="R13" s="10">
        <v>53135</v>
      </c>
      <c r="S13" s="10">
        <v>57493</v>
      </c>
      <c r="T13" s="10">
        <v>56947</v>
      </c>
      <c r="U13" s="10">
        <v>56309</v>
      </c>
      <c r="V13" s="10">
        <v>53845</v>
      </c>
      <c r="W13" s="10">
        <v>50571</v>
      </c>
      <c r="X13" s="10">
        <v>47360</v>
      </c>
      <c r="Y13" s="10">
        <v>48200</v>
      </c>
      <c r="Z13" s="10">
        <v>48887</v>
      </c>
      <c r="AA13" s="10">
        <v>49309</v>
      </c>
    </row>
    <row r="14" spans="1:27" ht="15" customHeight="1" x14ac:dyDescent="0.2">
      <c r="A14" s="12" t="s">
        <v>30</v>
      </c>
      <c r="B14" s="10">
        <v>14858</v>
      </c>
      <c r="C14" s="10">
        <v>15503</v>
      </c>
      <c r="D14" s="10">
        <v>15936</v>
      </c>
      <c r="E14" s="10">
        <v>16736</v>
      </c>
      <c r="F14" s="10">
        <v>16599</v>
      </c>
      <c r="G14" s="10">
        <v>16482</v>
      </c>
      <c r="H14" s="10">
        <v>15842</v>
      </c>
      <c r="I14" s="10">
        <v>15579</v>
      </c>
      <c r="J14" s="10">
        <v>14924</v>
      </c>
      <c r="K14" s="10">
        <v>14306</v>
      </c>
      <c r="L14" s="10">
        <v>14018</v>
      </c>
      <c r="M14" s="10">
        <v>15269</v>
      </c>
      <c r="N14" s="10">
        <v>15819</v>
      </c>
      <c r="O14" s="10">
        <v>16883</v>
      </c>
      <c r="P14" s="10">
        <v>18177</v>
      </c>
      <c r="Q14" s="10">
        <v>19124</v>
      </c>
      <c r="R14" s="10">
        <v>17348</v>
      </c>
      <c r="S14" s="10">
        <v>20494</v>
      </c>
      <c r="T14" s="10">
        <v>18954</v>
      </c>
      <c r="U14" s="10">
        <v>21029</v>
      </c>
      <c r="V14" s="10">
        <v>21338</v>
      </c>
      <c r="W14" s="10">
        <v>19312</v>
      </c>
      <c r="X14" s="10">
        <v>17949</v>
      </c>
      <c r="Y14" s="10">
        <v>18490</v>
      </c>
      <c r="Z14" s="10">
        <v>18357</v>
      </c>
      <c r="AA14" s="10">
        <v>19256</v>
      </c>
    </row>
    <row r="15" spans="1:27" ht="15" customHeight="1" x14ac:dyDescent="0.2">
      <c r="A15" s="7" t="s">
        <v>33</v>
      </c>
      <c r="B15" s="8" t="s">
        <v>34</v>
      </c>
      <c r="C15" s="8">
        <v>343</v>
      </c>
      <c r="D15" s="8">
        <v>339</v>
      </c>
      <c r="E15" s="8">
        <v>337</v>
      </c>
      <c r="F15" s="8">
        <v>330</v>
      </c>
      <c r="G15" s="8">
        <v>321</v>
      </c>
      <c r="H15" s="8">
        <v>318</v>
      </c>
      <c r="I15" s="8">
        <v>310</v>
      </c>
      <c r="J15" s="8">
        <v>311</v>
      </c>
      <c r="K15" s="8">
        <v>307</v>
      </c>
      <c r="L15" s="8">
        <v>309</v>
      </c>
      <c r="M15" s="8">
        <v>313</v>
      </c>
      <c r="N15" s="8">
        <v>313</v>
      </c>
      <c r="O15" s="8">
        <v>311</v>
      </c>
      <c r="P15" s="8">
        <v>309</v>
      </c>
      <c r="Q15" s="8">
        <v>308</v>
      </c>
      <c r="R15" s="8">
        <v>309</v>
      </c>
      <c r="S15" s="8">
        <v>316</v>
      </c>
      <c r="T15" s="13">
        <v>367</v>
      </c>
      <c r="U15" s="13">
        <v>309</v>
      </c>
      <c r="V15" s="8">
        <v>314</v>
      </c>
      <c r="W15" s="8">
        <v>333</v>
      </c>
      <c r="X15" s="13">
        <v>323</v>
      </c>
      <c r="Y15" s="13">
        <v>307</v>
      </c>
      <c r="Z15" s="13">
        <v>298</v>
      </c>
      <c r="AA15" s="13">
        <v>297</v>
      </c>
    </row>
    <row r="16" spans="1:27" ht="15" customHeight="1" x14ac:dyDescent="0.2">
      <c r="A16" s="7" t="s">
        <v>35</v>
      </c>
      <c r="B16" s="8" t="s">
        <v>34</v>
      </c>
      <c r="C16" s="8">
        <v>373</v>
      </c>
      <c r="D16" s="8">
        <v>370</v>
      </c>
      <c r="E16" s="8">
        <v>371</v>
      </c>
      <c r="F16" s="8">
        <v>361</v>
      </c>
      <c r="G16" s="8">
        <v>355</v>
      </c>
      <c r="H16" s="8">
        <v>352</v>
      </c>
      <c r="I16" s="8">
        <v>343</v>
      </c>
      <c r="J16" s="8">
        <v>344</v>
      </c>
      <c r="K16" s="8">
        <v>340</v>
      </c>
      <c r="L16" s="8">
        <v>342</v>
      </c>
      <c r="M16" s="8">
        <v>344</v>
      </c>
      <c r="N16" s="8">
        <v>344</v>
      </c>
      <c r="O16" s="8">
        <v>349</v>
      </c>
      <c r="P16" s="8">
        <v>347</v>
      </c>
      <c r="Q16" s="8">
        <v>345</v>
      </c>
      <c r="R16" s="8">
        <v>347</v>
      </c>
      <c r="S16" s="8">
        <v>360</v>
      </c>
      <c r="T16" s="13">
        <v>385</v>
      </c>
      <c r="U16" s="13">
        <v>350</v>
      </c>
      <c r="V16" s="8">
        <v>358</v>
      </c>
      <c r="W16" s="8">
        <v>379</v>
      </c>
      <c r="X16" s="13">
        <v>363</v>
      </c>
      <c r="Y16" s="13">
        <v>342</v>
      </c>
      <c r="Z16" s="13">
        <v>333</v>
      </c>
      <c r="AA16" s="13">
        <v>331</v>
      </c>
    </row>
    <row r="17" spans="1:18" ht="9" customHeight="1" x14ac:dyDescent="0.2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8" x14ac:dyDescent="0.2">
      <c r="A19" s="17" t="s">
        <v>36</v>
      </c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8" x14ac:dyDescent="0.2"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8" x14ac:dyDescent="0.2"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8" x14ac:dyDescent="0.2"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8" x14ac:dyDescent="0.2"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8" x14ac:dyDescent="0.2"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8" x14ac:dyDescent="0.2"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8" x14ac:dyDescent="0.2"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8" x14ac:dyDescent="0.2"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8" x14ac:dyDescent="0.2"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8" x14ac:dyDescent="0.2"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8" x14ac:dyDescent="0.2"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8" x14ac:dyDescent="0.2"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8" x14ac:dyDescent="0.2"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3:12" x14ac:dyDescent="0.2"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3:12" x14ac:dyDescent="0.2"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3:12" x14ac:dyDescent="0.2"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3:12" x14ac:dyDescent="0.2"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3:12" x14ac:dyDescent="0.2"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3:12" x14ac:dyDescent="0.2">
      <c r="C38" s="16"/>
      <c r="D38" s="16"/>
      <c r="E38" s="16"/>
      <c r="F38" s="16"/>
      <c r="G38" s="16"/>
      <c r="H38" s="16"/>
      <c r="I38" s="16"/>
      <c r="J38" s="16"/>
      <c r="K38" s="16"/>
      <c r="L38" s="16"/>
    </row>
  </sheetData>
  <mergeCells count="2">
    <mergeCell ref="A1:AA1"/>
    <mergeCell ref="A2:AA2"/>
  </mergeCells>
  <printOptions horizontalCentered="1"/>
  <pageMargins left="0.39000000000000007" right="0.39000000000000007" top="0.59" bottom="0.59" header="0.51" footer="0.51"/>
  <pageSetup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2025-04-24T21:24:10Z</dcterms:created>
  <dcterms:modified xsi:type="dcterms:W3CDTF">2025-04-24T21:24:25Z</dcterms:modified>
</cp:coreProperties>
</file>