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13425" yWindow="75" windowWidth="13935" windowHeight="10815" tabRatio="902" firstSheet="12" activeTab="18"/>
  </bookViews>
  <sheets>
    <sheet name="pa(1)" sheetId="3" r:id="rId1"/>
    <sheet name="pob_escolar(2)" sheetId="2" r:id="rId2"/>
    <sheet name="egr y tit(3,4,5)" sheetId="4" r:id="rId3"/>
    <sheet name="planes(6)" sheetId="1" r:id="rId4"/>
    <sheet name="ec(7)" sheetId="11" r:id="rId5"/>
    <sheet name="MOOC (7.1)" sheetId="41" r:id="rId6"/>
    <sheet name="sni(8)" sheetId="6" r:id="rId7"/>
    <sheet name="proy(9)" sheetId="5" r:id="rId8"/>
    <sheet name="act_dc(10)" sheetId="7" r:id="rId9"/>
    <sheet name="dgapa(11)" sheetId="35" r:id="rId10"/>
    <sheet name="becas(12)" sheetId="36" r:id="rId11"/>
    <sheet name="coop_mov_int(13 )" sheetId="39" r:id="rId12"/>
    <sheet name="coop_mov_nal(14 )" sheetId="40" r:id="rId13"/>
    <sheet name="bib(15)" sheetId="38" r:id="rId14"/>
    <sheet name="prodedit(16)" sheetId="34" r:id="rId15"/>
    <sheet name="área_c(17)" sheetId="13" r:id="rId16"/>
    <sheet name="p_adm(18)" sheetId="14" r:id="rId17"/>
    <sheet name="pres(19)" sheetId="15" r:id="rId18"/>
    <sheet name="entidades(20)" sheetId="21" r:id="rId19"/>
    <sheet name="e docencia" sheetId="17" r:id="rId20"/>
    <sheet name="e invest" sheetId="18" r:id="rId21"/>
    <sheet name="Hoja1" sheetId="23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Database" localSheetId="11">#REF!</definedName>
    <definedName name="_xlnm.Database" localSheetId="12">#REF!</definedName>
    <definedName name="_xlnm.Database" localSheetId="5">#REF!</definedName>
    <definedName name="_xlnm.Database" localSheetId="1">#REF!</definedName>
    <definedName name="_xlnm.Database">#REF!</definedName>
    <definedName name="CRAI" localSheetId="11">'[1]est crai ext 21'!$F$22</definedName>
    <definedName name="CRAI">'[2]est crai ext 20'!$F$22</definedName>
    <definedName name="fgre" localSheetId="11">#REF!</definedName>
    <definedName name="fgre" localSheetId="12">#REF!</definedName>
    <definedName name="fgre">#REF!</definedName>
    <definedName name="ok" localSheetId="11">'[3]9119B'!$A$1:$L$312</definedName>
    <definedName name="ok" localSheetId="12">'[4]9119B'!$A$1:$L$312</definedName>
    <definedName name="ok">'[5]9119B'!$A$1:$L$312</definedName>
    <definedName name="ooo" localSheetId="11">#REF!</definedName>
    <definedName name="ooo" localSheetId="12">#REF!</definedName>
    <definedName name="OOO">#REF!</definedName>
    <definedName name="pobesc01_02" localSheetId="11">'[6]orden descend'!$A$1:$B$69</definedName>
    <definedName name="pobesc01_02" localSheetId="12">'[6]orden descend'!$A$1:$B$69</definedName>
    <definedName name="pobesc01_02" localSheetId="1">#REF!</definedName>
    <definedName name="pobesc01_02">'[7]orden descend'!$A$1:$B$69</definedName>
    <definedName name="pobescsumada" localSheetId="11">#REF!</definedName>
    <definedName name="pobescsumada" localSheetId="12">#REF!</definedName>
    <definedName name="pobescsumada" localSheetId="1">#REF!</definedName>
    <definedName name="pobescsumada">#REF!</definedName>
    <definedName name="pos" localSheetId="11">#REF!</definedName>
    <definedName name="pos" localSheetId="12">#REF!</definedName>
    <definedName name="pos">#REF!</definedName>
    <definedName name="xx" localSheetId="12">#REF!</definedName>
    <definedName name="xx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5" l="1"/>
  <c r="B16" i="38" l="1"/>
  <c r="B34" i="40" l="1"/>
  <c r="B33" i="40"/>
  <c r="B20" i="40"/>
  <c r="B19" i="40"/>
  <c r="B34" i="39"/>
  <c r="B33" i="39"/>
  <c r="B30" i="39"/>
  <c r="B28" i="39"/>
  <c r="B25" i="39"/>
  <c r="B21" i="39"/>
  <c r="B20" i="39"/>
  <c r="B32" i="39" l="1"/>
  <c r="C35" i="35" l="1"/>
  <c r="C27" i="35"/>
  <c r="C26" i="35"/>
  <c r="C19" i="35"/>
  <c r="C11" i="41" l="1"/>
  <c r="B11" i="41"/>
  <c r="C7" i="35" l="1"/>
  <c r="D7" i="35"/>
  <c r="B7" i="35"/>
  <c r="B19" i="39" l="1"/>
  <c r="B17" i="39"/>
  <c r="B15" i="39"/>
  <c r="B12" i="39"/>
  <c r="B9" i="39"/>
  <c r="B32" i="40"/>
  <c r="B30" i="40"/>
  <c r="B27" i="40"/>
  <c r="B24" i="40"/>
  <c r="B18" i="40"/>
  <c r="B15" i="40"/>
  <c r="B12" i="40"/>
  <c r="C13" i="2" l="1"/>
  <c r="B13" i="2"/>
  <c r="D13" i="2" s="1"/>
  <c r="D14" i="2"/>
  <c r="B9" i="40" l="1"/>
  <c r="B8" i="15" l="1"/>
  <c r="B5" i="14" l="1"/>
  <c r="D19" i="2" l="1"/>
  <c r="D18" i="2"/>
  <c r="D17" i="2"/>
  <c r="D16" i="2"/>
  <c r="D12" i="2"/>
  <c r="D11" i="2"/>
  <c r="D9" i="2"/>
  <c r="D8" i="2"/>
  <c r="B22" i="4" l="1"/>
  <c r="B20" i="7"/>
  <c r="C20" i="7"/>
  <c r="D16" i="38"/>
  <c r="D18" i="38" s="1"/>
  <c r="C16" i="38"/>
  <c r="C18" i="38" s="1"/>
  <c r="B27" i="36"/>
  <c r="B13" i="36"/>
  <c r="E18" i="34"/>
  <c r="D18" i="34"/>
  <c r="C18" i="34"/>
  <c r="B18" i="34"/>
  <c r="B11" i="15"/>
  <c r="C8" i="15" s="1"/>
  <c r="B24" i="15"/>
  <c r="C21" i="15" s="1"/>
  <c r="B11" i="13"/>
  <c r="C22" i="11"/>
  <c r="B22" i="11"/>
  <c r="B53" i="4"/>
  <c r="B31" i="4"/>
  <c r="B45" i="4" s="1"/>
  <c r="D7" i="2"/>
  <c r="D10" i="2"/>
  <c r="D15" i="2"/>
  <c r="C7" i="2"/>
  <c r="C10" i="2"/>
  <c r="C15" i="2"/>
  <c r="B7" i="2"/>
  <c r="B10" i="2"/>
  <c r="B15" i="2"/>
  <c r="B14" i="14"/>
  <c r="B6" i="3"/>
  <c r="B6" i="1"/>
  <c r="B15" i="6"/>
  <c r="B11" i="5"/>
  <c r="B13" i="21"/>
  <c r="B16" i="21"/>
  <c r="D21" i="2" l="1"/>
  <c r="C24" i="15"/>
  <c r="B21" i="2"/>
  <c r="C21" i="2"/>
  <c r="B67" i="4"/>
  <c r="C20" i="15"/>
  <c r="C18" i="15"/>
  <c r="C19" i="15"/>
  <c r="C9" i="15"/>
  <c r="C11" i="15"/>
  <c r="C5" i="15"/>
  <c r="C7" i="15"/>
  <c r="C6" i="15"/>
  <c r="B9" i="4" l="1"/>
</calcChain>
</file>

<file path=xl/sharedStrings.xml><?xml version="1.0" encoding="utf-8"?>
<sst xmlns="http://schemas.openxmlformats.org/spreadsheetml/2006/main" count="506" uniqueCount="372">
  <si>
    <t>EXÁMENES PROFESIONALES Y OTRAS OPCIONES DE TITULACIÓN</t>
    <phoneticPr fontId="0" type="noConversion"/>
  </si>
  <si>
    <t>Planes de estudio</t>
  </si>
  <si>
    <t>Maestría</t>
  </si>
  <si>
    <t>Centro de Nanociencias y Nanotecnología</t>
  </si>
  <si>
    <r>
      <t>Total de académicos</t>
    </r>
    <r>
      <rPr>
        <b/>
        <vertAlign val="superscript"/>
        <sz val="10"/>
        <rFont val="Arial"/>
        <family val="2"/>
      </rPr>
      <t>a</t>
    </r>
  </si>
  <si>
    <t>Otras dependencias</t>
  </si>
  <si>
    <t>Subsistema</t>
  </si>
  <si>
    <t>Institutos y Centros de Investigación Humanística</t>
  </si>
  <si>
    <t>Institutos y Centros de Investigación Científica</t>
  </si>
  <si>
    <t>Proyectos</t>
  </si>
  <si>
    <t>INSTITUTOS, CENTROS Y PROGRAMAS DE INVESTIGACIÓN</t>
  </si>
  <si>
    <t>UNAM</t>
  </si>
  <si>
    <t>Fomento a la Docencia (FOMDOC)</t>
  </si>
  <si>
    <t>Iniciativa para Fortalecer la Carrera Académica en el Bachillerato de la UNAM (INFOCAB)</t>
  </si>
  <si>
    <t>Programa</t>
  </si>
  <si>
    <t>Programas de especialización</t>
  </si>
  <si>
    <t>Especializaciones</t>
  </si>
  <si>
    <t>Programas de posgrado</t>
  </si>
  <si>
    <t>Actos</t>
  </si>
  <si>
    <t>Beneficiados</t>
  </si>
  <si>
    <t>Profesor de Carrera</t>
  </si>
  <si>
    <t>Investigador</t>
  </si>
  <si>
    <t>Técnico Académico</t>
  </si>
  <si>
    <t>Profesor de Asignatura</t>
  </si>
  <si>
    <t>Apoyo a Proyectos para la Innovación y el Mejoramiento de la Enseñanza (PAPIME)</t>
  </si>
  <si>
    <t>Instituto de Ciencias Físicas</t>
  </si>
  <si>
    <t>Instituto de Investigaciones sobre la Universidad y la Educación</t>
  </si>
  <si>
    <t>Centro de Investigaciones en Geografía Ambiental</t>
  </si>
  <si>
    <t>Centro Peninsular en Humanidades y Ciencias Sociales</t>
  </si>
  <si>
    <t>Centro de Investigaciones sobre América Latina y el Caribe</t>
  </si>
  <si>
    <t>Total de nombramientos académicos</t>
  </si>
  <si>
    <t>Otros</t>
  </si>
  <si>
    <r>
      <t>a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</si>
  <si>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t>Sistema Universidad Abierta</t>
  </si>
  <si>
    <t>Sistema Universidad Abierta y Educación a Distancia</t>
  </si>
  <si>
    <t>Libros</t>
  </si>
  <si>
    <t>Instituto de Investigaciones Económicas</t>
  </si>
  <si>
    <t>Instituto de Astronomía</t>
  </si>
  <si>
    <t>Instituto de Investigaciones Estéticas</t>
  </si>
  <si>
    <t>Instituto de Biología</t>
  </si>
  <si>
    <t>Instituto de Investigaciones Filológicas</t>
  </si>
  <si>
    <t>Instituto de Biotecnología</t>
  </si>
  <si>
    <t>Instituto de Investigaciones Filosóficas</t>
  </si>
  <si>
    <t>Instituto de Ciencias del Mar y Limnología</t>
  </si>
  <si>
    <t>Instituto de Investigaciones Históricas</t>
  </si>
  <si>
    <t>Instituto de Ciencias Nucleares</t>
  </si>
  <si>
    <t>Instituto de Investigaciones Jurídicas</t>
  </si>
  <si>
    <t>Instituto de Ecología</t>
  </si>
  <si>
    <t>Instituto de Investigaciones Sociales</t>
  </si>
  <si>
    <t>Instituto de Física</t>
  </si>
  <si>
    <t>Instituto de Fisiología Celular</t>
  </si>
  <si>
    <t>Programa Universitario de Estudios sobre la Ciudad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</si>
  <si>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</si>
  <si>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</si>
  <si>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</si>
  <si>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</si>
  <si>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</si>
  <si>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</si>
  <si>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</si>
  <si>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</si>
  <si>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</si>
  <si>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</si>
  <si>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Investigación humanística</t>
  </si>
  <si>
    <t>Facultad de Estudios Superiores Acatlán</t>
  </si>
  <si>
    <t>Facultad de Estudios Superiores Aragón</t>
  </si>
  <si>
    <t>Centro de Ciencias Genómicas</t>
  </si>
  <si>
    <t>Premio Universidad Nacional (PUN)</t>
  </si>
  <si>
    <t>Reconocimiento Distinción Universidad Nacional para Jóvenes Académicos (RDUNJA)</t>
  </si>
  <si>
    <t>FACULTADES, ESCUELAS Y UNIDADES MULTIDISCIPLINARIAS</t>
  </si>
  <si>
    <t>EDUCACIÓN MEDIA SUPERIOR</t>
  </si>
  <si>
    <t>EDUCACIÓN SUPERIOR</t>
  </si>
  <si>
    <t>Plantel 1 Gabino Barreda</t>
  </si>
  <si>
    <t>Plantel 2 Erasmo Castellanos Quinto</t>
  </si>
  <si>
    <t>Plantel 3 Justo Sierra</t>
  </si>
  <si>
    <t>Plantel 4 Vidal Castañeda y Nájera</t>
  </si>
  <si>
    <t>Escuela Nacional de Trabajo Social</t>
  </si>
  <si>
    <t>Plantel 5 José Vasconcelos</t>
  </si>
  <si>
    <t>Plantel 6 Antonio Caso</t>
  </si>
  <si>
    <t>Plantel 7 Ezequiel A. Chávez</t>
  </si>
  <si>
    <t>Facultad de Arquitectura</t>
  </si>
  <si>
    <t>Plantel 8 Miguel E. Schulz</t>
  </si>
  <si>
    <t>Facultad de Ciencias</t>
  </si>
  <si>
    <t>Plantel 9 Pedro de Alba</t>
  </si>
  <si>
    <t>Facultad de Ciencias Políticas y Sociales</t>
  </si>
  <si>
    <t>Facultad de Contaduría y Administración</t>
  </si>
  <si>
    <t>Facultad de Derecho</t>
  </si>
  <si>
    <t>Plantel Azcapotzalco</t>
  </si>
  <si>
    <t>Facultad de Economía</t>
  </si>
  <si>
    <t>Plantel Naucalpan</t>
  </si>
  <si>
    <t>Facultad de Filosofía y Letras</t>
  </si>
  <si>
    <t>Plantel Vallejo</t>
  </si>
  <si>
    <t>Facultad de Ingeniería</t>
  </si>
  <si>
    <t>Plantel Oriente</t>
  </si>
  <si>
    <t>Facultad de Medicina</t>
  </si>
  <si>
    <t>Plantel Sur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</si>
  <si>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</si>
  <si>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</si>
  <si>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</si>
  <si>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</si>
  <si>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</si>
  <si>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Iztacala</t>
  </si>
  <si>
    <t>Facultad de Estudios Superiores Cuautitlán</t>
  </si>
  <si>
    <t>Facultad de Estudios Superiores Zaragoza</t>
  </si>
  <si>
    <t>Investigación Científica</t>
  </si>
  <si>
    <t>Investigación Humanística</t>
  </si>
  <si>
    <t>Centro de Investigaciones Interdisciplinarias en Ciencias y Humanidades</t>
  </si>
  <si>
    <t>Centro de Física Aplicada y Tecnología Avanzada</t>
  </si>
  <si>
    <t>Centro de Investigaciones sobre América del Norte</t>
  </si>
  <si>
    <t>Centro Regional de Investigaciones Multidisciplinarias</t>
  </si>
  <si>
    <t>Instituto de Investigaciones Antropológicas</t>
  </si>
  <si>
    <t>Instituto de Investigaciones Bibliográficas</t>
  </si>
  <si>
    <t>Bachillerato</t>
  </si>
  <si>
    <t>Doctorado</t>
  </si>
  <si>
    <t>POBLACIÓN ESCOLAR TOTAL</t>
  </si>
  <si>
    <t>Primer Ingreso</t>
  </si>
  <si>
    <t>Reingreso</t>
  </si>
  <si>
    <t>Total</t>
  </si>
  <si>
    <t>Sistema Escolarizado</t>
  </si>
  <si>
    <t>Licenciatura</t>
  </si>
  <si>
    <t>Escuela Nacional Preparatoria</t>
  </si>
  <si>
    <t>Colegio de Ciencias y Humanidades</t>
  </si>
  <si>
    <t>Iniciación Universitaria</t>
  </si>
  <si>
    <t>T O T A L</t>
  </si>
  <si>
    <t xml:space="preserve">Maestría </t>
  </si>
  <si>
    <t>Actividad</t>
  </si>
  <si>
    <t>Número</t>
  </si>
  <si>
    <t>Asistencia</t>
  </si>
  <si>
    <t>Talleres</t>
  </si>
  <si>
    <t>Cursos</t>
  </si>
  <si>
    <t>Académicos</t>
  </si>
  <si>
    <t>Estímulos a la Productividad y al Rendimiento del Personal Académico de Asignatura (PEPASIG)</t>
  </si>
  <si>
    <t>FORMACIÓN ACADÉMICA</t>
  </si>
  <si>
    <t>Apoyos para la Superación del Personal Académico de Tiempo Completo (PASPA)</t>
  </si>
  <si>
    <t>Apoyo a Proyectos de Investigación e Innovación Tecnológica (PAPIIT)</t>
  </si>
  <si>
    <t>Docencia</t>
  </si>
  <si>
    <t>Investigación</t>
  </si>
  <si>
    <t>Extensión universitaria</t>
  </si>
  <si>
    <t>Gestión institucional</t>
  </si>
  <si>
    <t>Servicios de educación</t>
  </si>
  <si>
    <t>Servicios y productos</t>
  </si>
  <si>
    <t>Productos del patrimonio</t>
  </si>
  <si>
    <t>Suma de ingresos propios</t>
  </si>
  <si>
    <t>Subsidio del gobierno federal</t>
  </si>
  <si>
    <t>Docencia. Nivel superior</t>
  </si>
  <si>
    <t>Investigación científica</t>
  </si>
  <si>
    <t>Institutos</t>
  </si>
  <si>
    <t>Centros</t>
  </si>
  <si>
    <t>Facultades</t>
  </si>
  <si>
    <t>Unidades multidisciplinarias</t>
  </si>
  <si>
    <t>Escuelas</t>
  </si>
  <si>
    <t>Posgrado</t>
  </si>
  <si>
    <t>Escuelas Nacionales</t>
  </si>
  <si>
    <t>Escuelas nacionales</t>
  </si>
  <si>
    <t>Escuela Nacional de Estudios Superiores, Unidad León</t>
  </si>
  <si>
    <t>Escuela Nacional de Estudios Superiores, Unidad Morelia</t>
  </si>
  <si>
    <t>Centro de Ciencias Matemáticas</t>
  </si>
  <si>
    <t>Instituto de Investigaciones Bibliotecológicas y de la Información</t>
  </si>
  <si>
    <t>Programa Universitario de Derechos Humanos</t>
  </si>
  <si>
    <t>Programa Universitario de Estudios del Desarrollo</t>
  </si>
  <si>
    <t>APOYO A PROYECTOS DE INVESTIGACIÓN, INNOVACIÓN TECNOLÓGICA E IMPULSO A LA ENSEÑANZA</t>
  </si>
  <si>
    <t>Primas al Desempeño del Personal Académico de Tiempo Completo (PRIDE)</t>
  </si>
  <si>
    <t>Académicos apoyados</t>
  </si>
  <si>
    <t>Estancias sabáticas</t>
  </si>
  <si>
    <t>Becas Posdoctorales UNAM</t>
  </si>
  <si>
    <t>ACTUALIZACIÓN Y SUPERACIÓN DOCENTE</t>
  </si>
  <si>
    <t>Cursos (PASD)</t>
  </si>
  <si>
    <t>Diplomados (PASD)</t>
  </si>
  <si>
    <t>Estudiantes</t>
  </si>
  <si>
    <t>Estímulo y Reconocimiento al Personal Académico Emérito (PERPAE)</t>
  </si>
  <si>
    <t>Alumnos de la UNAM en el extranjero</t>
  </si>
  <si>
    <t>Extensión Universitaria</t>
  </si>
  <si>
    <t>Gestión Institucional</t>
  </si>
  <si>
    <t>Académicos de la UNAM en IES del extranjero</t>
  </si>
  <si>
    <t>Académicos de IES del extranjero en la UNAM</t>
  </si>
  <si>
    <t>Resumen de movilidad académica internacional</t>
  </si>
  <si>
    <t>Movilidad estudiantil de licenciatura</t>
  </si>
  <si>
    <t>Alumnos de la UNAM en IES del extranjero</t>
  </si>
  <si>
    <t>Estudiantes de IES del extranjero en la UNAM</t>
  </si>
  <si>
    <t>Estudiantes extranjeros en cursos extracurriculares en la UNAM</t>
  </si>
  <si>
    <t>Resumen de movilidad estudiantil internacional</t>
  </si>
  <si>
    <t>IES = Institución de Educación Superior.</t>
  </si>
  <si>
    <t>Estudiantes de otras IES nacionales en la UNAM</t>
  </si>
  <si>
    <t>Alumnos de la UNAM en actividades académicas en el país</t>
  </si>
  <si>
    <t>Académicos de otras IES nacionales en la UNAM</t>
  </si>
  <si>
    <t>Académicos de la UNAM en otras IES nacionales</t>
  </si>
  <si>
    <t>Instituto de Energías Renovables</t>
  </si>
  <si>
    <t>Programa Universitario de Bioética</t>
  </si>
  <si>
    <t>Personal Administrativo de Confianza</t>
  </si>
  <si>
    <t>Rama Administrativa</t>
  </si>
  <si>
    <t>Rama Auxiliar en Administración</t>
  </si>
  <si>
    <t>Rama Obrera</t>
  </si>
  <si>
    <t>Rama Obrera Especializada</t>
  </si>
  <si>
    <t>Rama Profesional</t>
  </si>
  <si>
    <t>Rama Técnica Especializada</t>
  </si>
  <si>
    <t>Personal administrativo de base</t>
  </si>
  <si>
    <t>Facultad de Artes y Diseño</t>
  </si>
  <si>
    <t>Resumen de movilidad académica nacional</t>
  </si>
  <si>
    <t>Tesis o tesina y examen profesional</t>
  </si>
  <si>
    <t>Técnico profesional</t>
  </si>
  <si>
    <t>Alumnos de la UNAM en otras IES nacionales</t>
  </si>
  <si>
    <t>Resumen de movilidad estudiantil nacional</t>
  </si>
  <si>
    <t>Facultad de Música</t>
  </si>
  <si>
    <t>Instituto de Investigaciones en Ecosistemas y Sustentabilidad</t>
  </si>
  <si>
    <t>Programa de Investigación en Cambio Climático</t>
  </si>
  <si>
    <t>Centro de Investigaciones Multidisciplinarias sobre Chiapas y la Frontera Sur</t>
  </si>
  <si>
    <t>Examen general de conocimientos</t>
  </si>
  <si>
    <t>Trabajo profesional</t>
  </si>
  <si>
    <t>Seminario de tesis o tesina</t>
  </si>
  <si>
    <t>Actividad de apoyo a la docencia</t>
  </si>
  <si>
    <t>Servicio social</t>
  </si>
  <si>
    <t>Ampliación y profundización de conocimientos</t>
  </si>
  <si>
    <t>Créditos y alto nivel académico</t>
  </si>
  <si>
    <t>Actividad de investigación</t>
  </si>
  <si>
    <t>Participantes</t>
  </si>
  <si>
    <t>Instituto de Radioastronomía y Astrofísica</t>
  </si>
  <si>
    <t>ENTIDADES ACADÉMICAS DE DOCENCIA E INVESTIGACIÓN</t>
  </si>
  <si>
    <t>Licenciaturas (carreras)</t>
  </si>
  <si>
    <t>Técnico</t>
  </si>
  <si>
    <t>Estudios de posgrado</t>
  </si>
  <si>
    <t>Subsistema / Dependencia</t>
  </si>
  <si>
    <t>Libros Electrónicos</t>
  </si>
  <si>
    <t>Publicaciones periódicas (fascículos)</t>
  </si>
  <si>
    <t>Otras publicaciones</t>
  </si>
  <si>
    <t>ESTÍMULOS AL PERSONAL ACADÉMICO</t>
  </si>
  <si>
    <t>RECONOCIMIENTOS AL PERSONAL ACADÉMICO</t>
  </si>
  <si>
    <t>Ayudante de Profesor</t>
  </si>
  <si>
    <r>
      <t xml:space="preserve">Para mayor información véase la sección </t>
    </r>
    <r>
      <rPr>
        <i/>
        <sz val="8"/>
        <color indexed="39"/>
        <rFont val="Arial"/>
        <family val="2"/>
      </rPr>
      <t>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</si>
  <si>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Docencia-Población escolar.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</si>
  <si>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Docencia-Egreso.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</si>
  <si>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Docencia-Exámenes de grado y titulación.</t>
    </r>
  </si>
  <si>
    <t>Propedéutico de la Facultad de Música</t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</si>
  <si>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Docencia-Planes de estudio.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</si>
  <si>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Docencia-Educación continua.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</si>
  <si>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Investigación-Sistema Nacional de Investigadores.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</si>
  <si>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Difusión Cultural.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</si>
  <si>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institucional-Becas para estudiantes.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</si>
  <si>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internacional.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</si>
  <si>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institucional-Cooperación y movilidad nacional.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</si>
  <si>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institucional-Servicios bibliotecarios.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</si>
  <si>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institucional-Producción editorial.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</si>
  <si>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institucional-Planta física.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</si>
  <si>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institucional-Organigrama.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</si>
  <si>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Docencia-Titulos expedidos.</t>
    </r>
  </si>
  <si>
    <t>NÚMERO Y ASISTENCIA A LAS ACTIVIDADES REALIZADAS POR EL SUBSISTEMA DE DIFUSIÓN CULTURAL EN TODOS SUS RECINTOS Y ESPACIOS</t>
  </si>
  <si>
    <t>Estímulos de Iniciación (PEI)</t>
  </si>
  <si>
    <t>Movilidad del personal académico en institutos y centros de investigación</t>
  </si>
  <si>
    <t>COOPERACIÓN Y MOVILIDAD INTERNACIONAL</t>
  </si>
  <si>
    <t>Movilidad del personal académico en institutos y centros de Investigación</t>
  </si>
  <si>
    <t>Docencia. Nivel bachillerato</t>
  </si>
  <si>
    <t>Escuela Nacional de Lenguas, Lingüística y Traducción</t>
  </si>
  <si>
    <t>Centro de Investigaciones y Estudios de Género</t>
  </si>
  <si>
    <t>Programa Universitario de Estudios de la Diversidad Cultural y la Interculturalidad</t>
  </si>
  <si>
    <t>BECAS Y APOYOS POR TIPO DE BENEFICIARIO</t>
  </si>
  <si>
    <t>Beneficiario</t>
  </si>
  <si>
    <t>Estudiantes en proyectos de investigación</t>
  </si>
  <si>
    <t>Nivel</t>
  </si>
  <si>
    <t>Títulos</t>
  </si>
  <si>
    <t>Volúmenes</t>
  </si>
  <si>
    <t>Número de bibliotecas</t>
  </si>
  <si>
    <t>Existencia de material bibliográfico</t>
  </si>
  <si>
    <t>Administración y Extensión Universitaria</t>
  </si>
  <si>
    <t>SUBTOTAL</t>
  </si>
  <si>
    <t>TOTAL COLECCIÓN IMPRESA</t>
  </si>
  <si>
    <t>Especialización</t>
  </si>
  <si>
    <r>
      <t xml:space="preserve">Para mayor información véase la sección </t>
    </r>
    <r>
      <rPr>
        <i/>
        <sz val="8"/>
        <color indexed="39"/>
        <rFont val="Arial"/>
        <family val="2"/>
      </rPr>
      <t>Investigación-Proyectos de investigación.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</si>
  <si>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institucional-Programas de apoyo al personal académico.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</si>
  <si>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institucional-Personl administrativo.</t>
    </r>
  </si>
  <si>
    <r>
      <t xml:space="preserve">Para mayor información véase la sección </t>
    </r>
    <r>
      <rPr>
        <i/>
        <sz val="8"/>
        <color indexed="39"/>
        <rFont val="Arial"/>
        <family val="2"/>
      </rPr>
      <t>Apoyo a la actividad institucional-Presupuesto.</t>
    </r>
  </si>
  <si>
    <t>Escuela Nacional de Ciencias de la Tierra</t>
  </si>
  <si>
    <t>Escuela Nacional de Estudios Superiores, Unidad Juriquilla</t>
  </si>
  <si>
    <t>Escuela Nacional de Estudios Superiores, Unidad Mérida</t>
  </si>
  <si>
    <t>Instituto de Ciencias Aplicadas y Tecnología</t>
  </si>
  <si>
    <t>Programa Universitario de Estudios sobre Asia y África</t>
  </si>
  <si>
    <t>EXÁMENES DE GRADO</t>
  </si>
  <si>
    <t>Facultades, Escuelas y Unidades Multidisciplinarias</t>
  </si>
  <si>
    <t>Programa de Estímulos al Desempeño de Profesores y Técnicos Académicos de Medio Tiempo (PEDMETI)</t>
  </si>
  <si>
    <t>Escuela Nacional de Artes Cinematográficas</t>
  </si>
  <si>
    <t>Programa Espacial Universitario</t>
  </si>
  <si>
    <t>Programa Universitario de Estudios sobre Educación Superior</t>
  </si>
  <si>
    <t>Programa Universitario de Estudios sobre Democracia, Justicia y Sociedad</t>
  </si>
  <si>
    <t>BECAS A ESTUDIANTES POR NIVEL</t>
  </si>
  <si>
    <t>Oferta educativa vigente (programas educativos)</t>
  </si>
  <si>
    <t>Estancias de investigación (PREI)</t>
  </si>
  <si>
    <t>Difusión Cultural</t>
  </si>
  <si>
    <t>Exposiciones</t>
  </si>
  <si>
    <t>Colecciones</t>
  </si>
  <si>
    <t>Técnico Profesional</t>
  </si>
  <si>
    <t>Estímulo por equivalencia (PEE)</t>
  </si>
  <si>
    <t>Becas para la Formación de Profesores para el Bachillerato Universitario (MADEMS)</t>
  </si>
  <si>
    <t>Cursos a estudiantes extranjeros en sedes nacionales e internacionales</t>
  </si>
  <si>
    <t>Programa Universitario de Estudios Interdisciplinarios del Suelo</t>
  </si>
  <si>
    <t>Otras</t>
  </si>
  <si>
    <t>Coloquio</t>
  </si>
  <si>
    <t>Conferencia</t>
  </si>
  <si>
    <t>Congreso</t>
  </si>
  <si>
    <t>Curso</t>
  </si>
  <si>
    <t>Diplomado</t>
  </si>
  <si>
    <t>Foro</t>
  </si>
  <si>
    <t>Jornada</t>
  </si>
  <si>
    <t>Mesa redonda</t>
  </si>
  <si>
    <t>Módulo</t>
  </si>
  <si>
    <t>Panel de expertos</t>
  </si>
  <si>
    <t>Seminario</t>
  </si>
  <si>
    <t>Sesión académica</t>
  </si>
  <si>
    <t>Simposio</t>
  </si>
  <si>
    <t>Taller</t>
  </si>
  <si>
    <t>Videoconferencia</t>
  </si>
  <si>
    <t>Funciones de Actividades Multidisciplinarias</t>
  </si>
  <si>
    <t>Estancias de investigación</t>
  </si>
  <si>
    <t>Movilidad del personal académico en facultades y escuelas</t>
  </si>
  <si>
    <t>Estudiantes extranjeros en sedes de la UNAM</t>
  </si>
  <si>
    <t>UNAM. COOPERACIÓN Y MOVILIDAD NACIONAL</t>
  </si>
  <si>
    <t>Formación del personal académico</t>
  </si>
  <si>
    <t>Movilidad estudiantil de posgrado</t>
  </si>
  <si>
    <t>Apoyos a los estudios de posgrado</t>
  </si>
  <si>
    <t>Instituto de Ciencias de la Atmósfera y Cambio Climático</t>
  </si>
  <si>
    <t>Profesores visitantes de IES del extranjero en la UNAM</t>
  </si>
  <si>
    <t>Facultad de Enfermería y Obstetricia</t>
  </si>
  <si>
    <t>Escuela Nacional de Ciencias Forenses</t>
  </si>
  <si>
    <t>Centro de Ciencias de la Complejidad</t>
  </si>
  <si>
    <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</si>
  <si>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</si>
  <si>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</si>
  <si>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</si>
  <si>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</si>
  <si>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</si>
  <si>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</si>
  <si>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</si>
  <si>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</si>
  <si>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</si>
  <si>
    <t>Estudiantes con otro tipo de apoyo</t>
  </si>
  <si>
    <t>Personal académico</t>
  </si>
  <si>
    <t>Becarios posdoctorales</t>
  </si>
  <si>
    <t>Estudiantes con beca</t>
  </si>
  <si>
    <t>PERSONAL ACADÉMICO 2024</t>
  </si>
  <si>
    <t>2023-2024</t>
  </si>
  <si>
    <t>EGRESO 2022-2023</t>
  </si>
  <si>
    <t>Otra</t>
  </si>
  <si>
    <t>TÍTULOS EXPEDIDOS 2023</t>
  </si>
  <si>
    <t>PROGRAMAS EDUCATIVOS 2024</t>
  </si>
  <si>
    <t>EDUCACIÓN CONTINUA 2023</t>
  </si>
  <si>
    <t>INVESTIGADORES EN EL SNII CON ADSCRIPCIÓN EN LA UNAM 2024</t>
  </si>
  <si>
    <t>Funciones de conciertos</t>
  </si>
  <si>
    <t>Funciones de obras de teatro</t>
  </si>
  <si>
    <t>Funciones de obras de danza</t>
  </si>
  <si>
    <t>Funciones de obras fílmicas y videos</t>
  </si>
  <si>
    <t>Conferencias y/o videoconferencias</t>
  </si>
  <si>
    <t>Visitas guiadas</t>
  </si>
  <si>
    <t>Actividades literarias</t>
  </si>
  <si>
    <t>Otras actividades</t>
  </si>
  <si>
    <t>PROYECTOS DE INVESTIGACIÓN 2023</t>
  </si>
  <si>
    <t>PROGRAMAS DE APOYO AL PERSONAL ACADÉMICO 2023</t>
  </si>
  <si>
    <t>Convenios firmados con organismos e IES internacionales en 2023</t>
  </si>
  <si>
    <t>Movilidad académica internacional 2023</t>
  </si>
  <si>
    <t>Convenios de colaboración académica firmados con organismos e IES nacionales en 2023</t>
  </si>
  <si>
    <t>Movilidad académica nacional 2023</t>
  </si>
  <si>
    <t>Movilidad estudiantil nacional 2023-2024</t>
  </si>
  <si>
    <t>ACERVO BIBLIOGRÁFICO 2023</t>
  </si>
  <si>
    <t>PRODUCCIÓN EDITORIAL 2023</t>
  </si>
  <si>
    <r>
      <t>ÁREA CONSTRUÍDA ASIGNADA POR FUNCIÓN 2023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</si>
  <si>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PERSONAL ADMINISTRATIVO 2024</t>
  </si>
  <si>
    <t>PRESUPUESTO DE INGRESOS 2024 (PESOS)</t>
  </si>
  <si>
    <t>PRESUPUESTO DE EGRESOS 2024 (PESOS)</t>
  </si>
  <si>
    <t>PLANTELES DE EDUCACIÓN MEDIA SUPERIOR</t>
  </si>
  <si>
    <t>PLANTELES DE EDUCACIÓN SUPERIOR</t>
  </si>
  <si>
    <t>CENTROS E INSTITUTOS DE INVESTIGACIÓN</t>
  </si>
  <si>
    <t>Programa de Estímulos al Desempeño del Personal Acádemico de Carrera de Medio Tiempo para el Fortalecimiento de la Docencia (PEDPACMeT)</t>
  </si>
  <si>
    <t>Movilidad estudiantil internacional 2023-2024</t>
  </si>
  <si>
    <t>Instituto de Geociencias</t>
  </si>
  <si>
    <t>Programa Universitario de Gobierno</t>
  </si>
  <si>
    <t>Programa Universitario de Alimentación Sostenible</t>
  </si>
  <si>
    <t>Programa Universitario de Investigación sobre Riesgos Epidemiológicos y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</si>
</sst>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#,##0.0"/>
    <numFmt numFmtId="166" formatCode="_-[$€-2]* #,##0.00_-;\-[$€-2]* #,##0.00_-;_-[$€-2]* &quot;-&quot;??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Helv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8"/>
      <name val="Tahoma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8"/>
      <color rgb="FF0000FF"/>
      <name val="Arial"/>
      <family val="2"/>
    </font>
    <font>
      <sz val="10"/>
      <color theme="1"/>
      <name val="Arial"/>
      <family val="2"/>
    </font>
    <font>
      <b/>
      <sz val="7"/>
      <color rgb="FF3072C2"/>
      <name val="Tahoma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i/>
      <sz val="8"/>
      <color theme="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3" tint="0.39997558519241921"/>
      <name val="Arial"/>
      <family val="2"/>
    </font>
    <font>
      <sz val="10"/>
      <color theme="8" tint="-0.249977111117893"/>
      <name val="Arial"/>
      <family val="2"/>
    </font>
    <font>
      <sz val="10"/>
      <color rgb="FF011893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42">
    <xf numFmtId="0" fontId="0" fillId="0" borderId="0"/>
    <xf numFmtId="166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12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0" fillId="0" borderId="0"/>
    <xf numFmtId="0" fontId="23" fillId="0" borderId="0"/>
    <xf numFmtId="0" fontId="4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/>
    <xf numFmtId="0" fontId="7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20" applyFont="1"/>
    <xf numFmtId="3" fontId="4" fillId="0" borderId="0" xfId="20" applyNumberFormat="1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4" fillId="0" borderId="0" xfId="0" quotePrefix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6" fillId="0" borderId="0" xfId="20" applyFont="1"/>
    <xf numFmtId="3" fontId="4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8" fillId="0" borderId="0" xfId="17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7"/>
    <xf numFmtId="0" fontId="8" fillId="0" borderId="0" xfId="17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center" readingOrder="1"/>
    </xf>
    <xf numFmtId="3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4" fillId="0" borderId="0" xfId="20" applyFont="1" applyAlignment="1">
      <alignment vertical="center"/>
    </xf>
    <xf numFmtId="0" fontId="6" fillId="0" borderId="0" xfId="20" applyFont="1" applyAlignment="1">
      <alignment horizontal="right" vertical="center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vertical="center"/>
    </xf>
    <xf numFmtId="3" fontId="8" fillId="0" borderId="0" xfId="20" applyNumberFormat="1" applyFont="1" applyAlignment="1">
      <alignment vertical="center"/>
    </xf>
    <xf numFmtId="3" fontId="4" fillId="0" borderId="0" xfId="20" applyNumberFormat="1" applyFont="1" applyAlignment="1">
      <alignment vertical="center"/>
    </xf>
    <xf numFmtId="0" fontId="6" fillId="0" borderId="0" xfId="20" applyFont="1" applyAlignment="1">
      <alignment vertical="center"/>
    </xf>
    <xf numFmtId="0" fontId="4" fillId="0" borderId="0" xfId="20" applyFont="1" applyAlignment="1">
      <alignment horizontal="left" vertical="center" indent="1"/>
    </xf>
    <xf numFmtId="0" fontId="4" fillId="0" borderId="0" xfId="20" quotePrefix="1" applyFont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17" fillId="2" borderId="0" xfId="0" applyNumberFormat="1" applyFont="1" applyFill="1" applyAlignment="1">
      <alignment horizontal="left" vertical="center"/>
    </xf>
    <xf numFmtId="3" fontId="17" fillId="2" borderId="0" xfId="0" applyNumberFormat="1" applyFont="1" applyFill="1" applyAlignment="1">
      <alignment horizontal="right" vertical="center"/>
    </xf>
    <xf numFmtId="0" fontId="8" fillId="0" borderId="0" xfId="21" applyFont="1" applyAlignment="1">
      <alignment horizontal="center" vertical="center"/>
    </xf>
    <xf numFmtId="0" fontId="4" fillId="0" borderId="0" xfId="2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17" fillId="2" borderId="0" xfId="21" applyFont="1" applyFill="1" applyAlignment="1">
      <alignment horizontal="center" vertical="center"/>
    </xf>
    <xf numFmtId="0" fontId="17" fillId="2" borderId="0" xfId="21" applyFont="1" applyFill="1" applyAlignment="1">
      <alignment horizontal="right" vertical="center"/>
    </xf>
    <xf numFmtId="0" fontId="8" fillId="2" borderId="0" xfId="21" applyFont="1" applyFill="1" applyAlignment="1">
      <alignment vertical="center"/>
    </xf>
    <xf numFmtId="3" fontId="8" fillId="2" borderId="0" xfId="21" applyNumberFormat="1" applyFont="1" applyFill="1" applyAlignment="1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3" fontId="4" fillId="0" borderId="0" xfId="9" applyNumberFormat="1" applyFont="1" applyAlignment="1">
      <alignment vertical="center"/>
    </xf>
    <xf numFmtId="0" fontId="8" fillId="2" borderId="0" xfId="9" applyFont="1" applyFill="1" applyAlignment="1">
      <alignment vertical="center"/>
    </xf>
    <xf numFmtId="3" fontId="8" fillId="2" borderId="0" xfId="9" applyNumberFormat="1" applyFont="1" applyFill="1" applyAlignment="1">
      <alignment vertical="center"/>
    </xf>
    <xf numFmtId="0" fontId="17" fillId="2" borderId="0" xfId="9" applyFont="1" applyFill="1" applyAlignment="1">
      <alignment horizontal="center" vertical="center"/>
    </xf>
    <xf numFmtId="0" fontId="17" fillId="2" borderId="0" xfId="9" applyFont="1" applyFill="1" applyAlignment="1">
      <alignment horizontal="right" vertical="center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0" fontId="8" fillId="0" borderId="0" xfId="17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quotePrefix="1" applyNumberForma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4" fillId="0" borderId="1" xfId="0" applyFont="1" applyBorder="1"/>
    <xf numFmtId="3" fontId="4" fillId="0" borderId="1" xfId="0" applyNumberFormat="1" applyFont="1" applyBorder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" fontId="8" fillId="2" borderId="0" xfId="0" applyNumberFormat="1" applyFont="1" applyFill="1" applyAlignment="1">
      <alignment horizontal="left" vertical="center"/>
    </xf>
    <xf numFmtId="165" fontId="4" fillId="0" borderId="0" xfId="0" applyNumberFormat="1" applyFont="1" applyAlignment="1">
      <alignment vertical="center"/>
    </xf>
    <xf numFmtId="1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8" fillId="0" borderId="0" xfId="0" applyNumberFormat="1" applyFont="1" applyAlignment="1">
      <alignment horizontal="left" vertical="center" indent="1"/>
    </xf>
    <xf numFmtId="1" fontId="4" fillId="0" borderId="0" xfId="0" applyNumberFormat="1" applyFont="1" applyAlignment="1">
      <alignment horizontal="left" vertical="center" indent="2"/>
    </xf>
    <xf numFmtId="0" fontId="8" fillId="0" borderId="0" xfId="19" applyFont="1" applyAlignment="1">
      <alignment horizontal="left" vertical="center" indent="1"/>
    </xf>
    <xf numFmtId="1" fontId="4" fillId="0" borderId="0" xfId="19" applyNumberFormat="1" applyFont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2"/>
    </xf>
    <xf numFmtId="3" fontId="4" fillId="0" borderId="0" xfId="0" quotePrefix="1" applyNumberFormat="1" applyFont="1" applyAlignment="1">
      <alignment horizontal="left" vertical="center" indent="2"/>
    </xf>
    <xf numFmtId="3" fontId="0" fillId="0" borderId="0" xfId="0" applyNumberFormat="1" applyAlignment="1">
      <alignment horizontal="left" vertical="center" indent="2"/>
    </xf>
    <xf numFmtId="1" fontId="8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3" fontId="4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left" vertical="center" indent="1"/>
    </xf>
    <xf numFmtId="0" fontId="8" fillId="2" borderId="0" xfId="20" applyFont="1" applyFill="1" applyAlignment="1">
      <alignment vertical="center"/>
    </xf>
    <xf numFmtId="0" fontId="17" fillId="2" borderId="0" xfId="20" applyFont="1" applyFill="1" applyAlignment="1">
      <alignment horizontal="right" vertical="center"/>
    </xf>
    <xf numFmtId="3" fontId="8" fillId="2" borderId="0" xfId="20" applyNumberFormat="1" applyFont="1" applyFill="1" applyAlignment="1">
      <alignment vertical="center"/>
    </xf>
    <xf numFmtId="3" fontId="0" fillId="0" borderId="0" xfId="0" applyNumberFormat="1" applyAlignment="1">
      <alignment horizontal="right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1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left" vertical="center"/>
    </xf>
    <xf numFmtId="9" fontId="4" fillId="0" borderId="0" xfId="0" applyNumberFormat="1" applyFont="1" applyAlignment="1">
      <alignment vertical="center"/>
    </xf>
    <xf numFmtId="9" fontId="8" fillId="2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left" vertical="center" indent="2"/>
    </xf>
    <xf numFmtId="1" fontId="19" fillId="0" borderId="0" xfId="0" applyNumberFormat="1" applyFont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8" fillId="0" borderId="0" xfId="0" quotePrefix="1" applyNumberFormat="1" applyFont="1" applyAlignment="1">
      <alignment horizontal="right" vertical="center"/>
    </xf>
    <xf numFmtId="0" fontId="1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3" fontId="8" fillId="0" borderId="0" xfId="18" applyNumberFormat="1" applyFont="1" applyAlignment="1">
      <alignment vertical="center"/>
    </xf>
    <xf numFmtId="3" fontId="8" fillId="0" borderId="0" xfId="18" applyNumberFormat="1" applyFont="1" applyAlignment="1">
      <alignment horizontal="left" vertical="center"/>
    </xf>
    <xf numFmtId="0" fontId="20" fillId="0" borderId="0" xfId="15" applyAlignment="1">
      <alignment vertical="center"/>
    </xf>
    <xf numFmtId="0" fontId="20" fillId="0" borderId="0" xfId="15" applyAlignment="1">
      <alignment horizontal="center" vertical="center" wrapText="1"/>
    </xf>
    <xf numFmtId="9" fontId="20" fillId="0" borderId="0" xfId="15" applyNumberFormat="1" applyAlignment="1">
      <alignment vertical="center"/>
    </xf>
    <xf numFmtId="3" fontId="20" fillId="0" borderId="0" xfId="15" applyNumberFormat="1" applyAlignment="1">
      <alignment vertical="center" wrapText="1"/>
    </xf>
    <xf numFmtId="0" fontId="8" fillId="2" borderId="0" xfId="15" applyFont="1" applyFill="1" applyAlignment="1">
      <alignment vertical="center"/>
    </xf>
    <xf numFmtId="3" fontId="8" fillId="2" borderId="0" xfId="15" applyNumberFormat="1" applyFont="1" applyFill="1" applyAlignment="1">
      <alignment vertical="center"/>
    </xf>
    <xf numFmtId="3" fontId="20" fillId="0" borderId="0" xfId="15" applyNumberFormat="1" applyAlignment="1">
      <alignment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/>
    <xf numFmtId="0" fontId="29" fillId="0" borderId="0" xfId="0" applyFont="1" applyAlignment="1">
      <alignment vertical="center"/>
    </xf>
    <xf numFmtId="0" fontId="15" fillId="0" borderId="0" xfId="0" applyFont="1" applyAlignment="1">
      <alignment horizontal="center" vertical="center" readingOrder="1"/>
    </xf>
    <xf numFmtId="0" fontId="15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left" vertical="center"/>
    </xf>
    <xf numFmtId="3" fontId="22" fillId="0" borderId="0" xfId="18" applyNumberFormat="1" applyFont="1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4" fillId="0" borderId="0" xfId="21" applyNumberFormat="1" applyFont="1" applyAlignment="1">
      <alignment horizontal="right" vertical="center" indent="1"/>
    </xf>
    <xf numFmtId="0" fontId="6" fillId="0" borderId="0" xfId="4" applyFont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3" fontId="30" fillId="0" borderId="0" xfId="0" applyNumberFormat="1" applyFont="1" applyAlignment="1">
      <alignment horizontal="right" vertical="center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horizontal="right" vertical="center"/>
    </xf>
    <xf numFmtId="0" fontId="6" fillId="0" borderId="0" xfId="4" applyFont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23" fillId="0" borderId="0" xfId="16" applyAlignment="1">
      <alignment vertical="center"/>
    </xf>
    <xf numFmtId="3" fontId="23" fillId="0" borderId="0" xfId="16" applyNumberFormat="1" applyAlignment="1">
      <alignment vertical="center"/>
    </xf>
    <xf numFmtId="0" fontId="23" fillId="0" borderId="0" xfId="16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6" fillId="0" borderId="0" xfId="16" applyFont="1" applyAlignment="1">
      <alignment horizontal="center" vertical="center" wrapText="1"/>
    </xf>
    <xf numFmtId="3" fontId="6" fillId="0" borderId="0" xfId="16" applyNumberFormat="1" applyFont="1" applyAlignment="1">
      <alignment horizontal="right" vertical="center" wrapText="1"/>
    </xf>
    <xf numFmtId="0" fontId="8" fillId="2" borderId="0" xfId="16" applyFont="1" applyFill="1" applyAlignment="1">
      <alignment vertical="center"/>
    </xf>
    <xf numFmtId="3" fontId="8" fillId="2" borderId="0" xfId="16" applyNumberFormat="1" applyFont="1" applyFill="1" applyAlignment="1">
      <alignment vertical="center"/>
    </xf>
    <xf numFmtId="0" fontId="26" fillId="0" borderId="0" xfId="0" applyFont="1" applyAlignment="1">
      <alignment horizontal="center" vertical="center" readingOrder="1"/>
    </xf>
    <xf numFmtId="1" fontId="30" fillId="0" borderId="0" xfId="5" applyNumberFormat="1" applyFont="1" applyAlignment="1">
      <alignment horizontal="left" vertical="center" indent="1"/>
    </xf>
    <xf numFmtId="0" fontId="4" fillId="0" borderId="0" xfId="21" applyFont="1" applyAlignment="1">
      <alignment horizontal="left" vertical="center" indent="1"/>
    </xf>
    <xf numFmtId="0" fontId="0" fillId="0" borderId="0" xfId="9" applyFont="1" applyAlignment="1">
      <alignment horizontal="left" vertical="center" indent="1"/>
    </xf>
    <xf numFmtId="0" fontId="4" fillId="0" borderId="0" xfId="9" applyFont="1" applyAlignment="1">
      <alignment horizontal="left" vertical="center" indent="1"/>
    </xf>
    <xf numFmtId="0" fontId="8" fillId="2" borderId="0" xfId="12" applyFont="1" applyFill="1" applyAlignment="1">
      <alignment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horizontal="left" vertical="center" indent="1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 readingOrder="1"/>
    </xf>
    <xf numFmtId="3" fontId="8" fillId="0" borderId="0" xfId="16" applyNumberFormat="1" applyFont="1" applyAlignment="1">
      <alignment vertical="center"/>
    </xf>
    <xf numFmtId="0" fontId="8" fillId="0" borderId="0" xfId="20" applyFont="1" applyAlignment="1">
      <alignment horizontal="left" vertical="center"/>
    </xf>
    <xf numFmtId="0" fontId="14" fillId="0" borderId="0" xfId="12" applyFont="1" applyAlignment="1">
      <alignment vertical="center"/>
    </xf>
    <xf numFmtId="0" fontId="2" fillId="0" borderId="0" xfId="0" applyFont="1"/>
    <xf numFmtId="1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0" borderId="0" xfId="23" applyFont="1" applyAlignment="1">
      <alignment horizontal="left" vertical="center" indent="1"/>
    </xf>
    <xf numFmtId="3" fontId="32" fillId="0" borderId="0" xfId="23" applyNumberFormat="1" applyFont="1" applyAlignment="1">
      <alignment horizontal="right" vertical="center"/>
    </xf>
    <xf numFmtId="0" fontId="2" fillId="0" borderId="0" xfId="23" applyFont="1" applyAlignment="1">
      <alignment horizontal="left" vertical="center" indent="2"/>
    </xf>
    <xf numFmtId="3" fontId="33" fillId="0" borderId="0" xfId="23" applyNumberFormat="1" applyFont="1" applyAlignment="1">
      <alignment horizontal="right" vertical="center"/>
    </xf>
    <xf numFmtId="0" fontId="8" fillId="0" borderId="0" xfId="24" applyFont="1" applyAlignment="1">
      <alignment horizontal="left" vertical="center" indent="1"/>
    </xf>
    <xf numFmtId="3" fontId="32" fillId="0" borderId="0" xfId="12" applyNumberFormat="1" applyFont="1" applyAlignment="1">
      <alignment horizontal="right" vertical="center"/>
    </xf>
    <xf numFmtId="0" fontId="2" fillId="0" borderId="0" xfId="12" applyFont="1" applyAlignment="1">
      <alignment horizontal="left" vertical="center" indent="2"/>
    </xf>
    <xf numFmtId="3" fontId="33" fillId="0" borderId="0" xfId="1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8" fillId="2" borderId="0" xfId="16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 indent="2"/>
    </xf>
    <xf numFmtId="3" fontId="2" fillId="0" borderId="0" xfId="0" applyNumberFormat="1" applyFont="1" applyAlignment="1">
      <alignment horizontal="right" vertical="center"/>
    </xf>
    <xf numFmtId="0" fontId="2" fillId="0" borderId="0" xfId="23" applyFont="1" applyAlignment="1">
      <alignment vertical="center"/>
    </xf>
    <xf numFmtId="0" fontId="8" fillId="0" borderId="0" xfId="23" applyFont="1" applyAlignment="1">
      <alignment horizontal="left" vertical="center"/>
    </xf>
    <xf numFmtId="0" fontId="8" fillId="2" borderId="0" xfId="23" applyFont="1" applyFill="1" applyAlignment="1">
      <alignment vertical="center"/>
    </xf>
    <xf numFmtId="0" fontId="32" fillId="2" borderId="0" xfId="23" applyFont="1" applyFill="1" applyAlignment="1">
      <alignment horizontal="right" vertical="center"/>
    </xf>
    <xf numFmtId="0" fontId="2" fillId="0" borderId="0" xfId="23" applyFont="1" applyAlignment="1">
      <alignment horizontal="left" vertical="center" indent="1"/>
    </xf>
    <xf numFmtId="0" fontId="32" fillId="2" borderId="0" xfId="23" applyFont="1" applyFill="1" applyAlignment="1">
      <alignment vertical="center"/>
    </xf>
    <xf numFmtId="0" fontId="8" fillId="0" borderId="0" xfId="23" applyFont="1" applyAlignment="1">
      <alignment vertical="center"/>
    </xf>
    <xf numFmtId="0" fontId="32" fillId="0" borderId="0" xfId="23" applyFont="1" applyAlignment="1">
      <alignment vertical="center"/>
    </xf>
    <xf numFmtId="3" fontId="2" fillId="0" borderId="0" xfId="23" applyNumberFormat="1" applyFont="1" applyAlignment="1">
      <alignment vertical="center"/>
    </xf>
    <xf numFmtId="0" fontId="2" fillId="0" borderId="1" xfId="25" applyFont="1" applyBorder="1" applyAlignment="1">
      <alignment vertical="center"/>
    </xf>
    <xf numFmtId="3" fontId="33" fillId="0" borderId="1" xfId="25" applyNumberFormat="1" applyFont="1" applyBorder="1" applyAlignment="1">
      <alignment horizontal="right" vertical="center"/>
    </xf>
    <xf numFmtId="0" fontId="2" fillId="0" borderId="0" xfId="25" applyFont="1" applyAlignment="1">
      <alignment vertical="center"/>
    </xf>
    <xf numFmtId="3" fontId="30" fillId="0" borderId="0" xfId="23" applyNumberFormat="1" applyFont="1" applyAlignment="1">
      <alignment horizontal="right" vertical="center"/>
    </xf>
    <xf numFmtId="0" fontId="30" fillId="0" borderId="0" xfId="23" applyFont="1" applyAlignment="1">
      <alignment vertical="center"/>
    </xf>
    <xf numFmtId="0" fontId="34" fillId="0" borderId="0" xfId="25" applyFont="1" applyAlignment="1">
      <alignment vertical="center"/>
    </xf>
    <xf numFmtId="0" fontId="2" fillId="0" borderId="0" xfId="12" applyFont="1" applyAlignment="1">
      <alignment vertical="center"/>
    </xf>
    <xf numFmtId="0" fontId="8" fillId="0" borderId="0" xfId="12" applyFont="1" applyAlignment="1">
      <alignment horizontal="left" vertical="center"/>
    </xf>
    <xf numFmtId="0" fontId="32" fillId="2" borderId="0" xfId="12" applyFont="1" applyFill="1" applyAlignment="1">
      <alignment horizontal="right" vertical="center"/>
    </xf>
    <xf numFmtId="0" fontId="35" fillId="0" borderId="0" xfId="12" applyFont="1" applyAlignment="1">
      <alignment horizontal="left" vertical="center" indent="1"/>
    </xf>
    <xf numFmtId="0" fontId="32" fillId="2" borderId="0" xfId="12" applyFont="1" applyFill="1" applyAlignment="1">
      <alignment vertical="center"/>
    </xf>
    <xf numFmtId="0" fontId="36" fillId="0" borderId="0" xfId="12" applyFont="1" applyAlignment="1">
      <alignment vertical="center"/>
    </xf>
    <xf numFmtId="0" fontId="32" fillId="0" borderId="0" xfId="12" applyFont="1" applyAlignment="1">
      <alignment vertical="center"/>
    </xf>
    <xf numFmtId="3" fontId="37" fillId="0" borderId="0" xfId="12" applyNumberFormat="1" applyFont="1" applyAlignment="1">
      <alignment horizontal="right" vertical="center"/>
    </xf>
    <xf numFmtId="0" fontId="28" fillId="0" borderId="0" xfId="12" applyFont="1" applyAlignment="1">
      <alignment vertical="center"/>
    </xf>
    <xf numFmtId="3" fontId="2" fillId="0" borderId="0" xfId="12" applyNumberFormat="1" applyFont="1" applyAlignment="1">
      <alignment vertical="center"/>
    </xf>
    <xf numFmtId="0" fontId="38" fillId="0" borderId="0" xfId="12" applyFont="1" applyAlignment="1">
      <alignment vertical="center"/>
    </xf>
    <xf numFmtId="0" fontId="2" fillId="0" borderId="0" xfId="26" applyFont="1" applyAlignment="1">
      <alignment vertical="center"/>
    </xf>
    <xf numFmtId="0" fontId="2" fillId="0" borderId="1" xfId="12" applyFont="1" applyBorder="1" applyAlignment="1">
      <alignment vertical="center"/>
    </xf>
    <xf numFmtId="3" fontId="33" fillId="0" borderId="1" xfId="12" applyNumberFormat="1" applyFont="1" applyBorder="1" applyAlignment="1">
      <alignment horizontal="right" vertical="center"/>
    </xf>
    <xf numFmtId="0" fontId="6" fillId="0" borderId="0" xfId="12" applyFont="1" applyAlignment="1">
      <alignment vertical="center"/>
    </xf>
    <xf numFmtId="0" fontId="29" fillId="0" borderId="0" xfId="27" applyFont="1" applyAlignment="1">
      <alignment vertical="center"/>
    </xf>
    <xf numFmtId="0" fontId="29" fillId="0" borderId="0" xfId="31" applyFont="1" applyAlignment="1">
      <alignment vertical="center"/>
    </xf>
    <xf numFmtId="3" fontId="8" fillId="0" borderId="0" xfId="20" quotePrefix="1" applyNumberFormat="1" applyFont="1" applyAlignment="1">
      <alignment horizontal="right" vertical="center"/>
    </xf>
    <xf numFmtId="3" fontId="2" fillId="0" borderId="0" xfId="20" applyNumberFormat="1" applyFont="1" applyAlignment="1">
      <alignment vertical="center"/>
    </xf>
    <xf numFmtId="0" fontId="2" fillId="0" borderId="0" xfId="33" applyAlignment="1">
      <alignment horizontal="left" vertical="center" indent="2"/>
    </xf>
    <xf numFmtId="0" fontId="41" fillId="0" borderId="0" xfId="33" applyFont="1" applyAlignment="1">
      <alignment horizontal="left" vertical="center" indent="2"/>
    </xf>
    <xf numFmtId="3" fontId="2" fillId="0" borderId="0" xfId="18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12" applyFont="1" applyAlignment="1">
      <alignment horizontal="left" vertical="center" indent="1"/>
    </xf>
    <xf numFmtId="0" fontId="2" fillId="0" borderId="0" xfId="24" applyFont="1" applyAlignment="1">
      <alignment horizontal="left" vertical="center" indent="2"/>
    </xf>
    <xf numFmtId="3" fontId="2" fillId="0" borderId="0" xfId="0" applyNumberFormat="1" applyFont="1" applyAlignment="1">
      <alignment horizontal="left" vertical="center" indent="2"/>
    </xf>
    <xf numFmtId="3" fontId="39" fillId="0" borderId="0" xfId="0" applyNumberFormat="1" applyFont="1" applyAlignment="1">
      <alignment horizontal="right" vertical="center"/>
    </xf>
    <xf numFmtId="1" fontId="16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2" fillId="0" borderId="0" xfId="0" applyNumberFormat="1" applyFont="1"/>
    <xf numFmtId="3" fontId="2" fillId="0" borderId="0" xfId="38" quotePrefix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20" applyFont="1" applyAlignment="1">
      <alignment vertical="center"/>
    </xf>
    <xf numFmtId="3" fontId="2" fillId="0" borderId="0" xfId="31" applyNumberFormat="1" applyAlignment="1">
      <alignment vertical="center"/>
    </xf>
    <xf numFmtId="0" fontId="2" fillId="0" borderId="0" xfId="0" applyFont="1" applyAlignment="1">
      <alignment vertical="center"/>
    </xf>
    <xf numFmtId="0" fontId="42" fillId="0" borderId="0" xfId="40"/>
    <xf numFmtId="0" fontId="47" fillId="0" borderId="0" xfId="40" applyFont="1"/>
    <xf numFmtId="0" fontId="17" fillId="2" borderId="0" xfId="41" applyFont="1" applyFill="1" applyAlignment="1">
      <alignment horizontal="center" vertical="center" wrapText="1"/>
    </xf>
    <xf numFmtId="0" fontId="2" fillId="0" borderId="0" xfId="41" applyFont="1" applyAlignment="1">
      <alignment horizontal="left" vertical="center" wrapText="1" indent="1"/>
    </xf>
    <xf numFmtId="0" fontId="30" fillId="0" borderId="0" xfId="41" applyFont="1" applyAlignment="1">
      <alignment horizontal="right" vertical="center" wrapText="1"/>
    </xf>
    <xf numFmtId="3" fontId="30" fillId="0" borderId="0" xfId="41" applyNumberFormat="1" applyFont="1" applyAlignment="1">
      <alignment vertical="center" wrapText="1"/>
    </xf>
    <xf numFmtId="0" fontId="48" fillId="0" borderId="0" xfId="40" applyFont="1" applyAlignment="1">
      <alignment horizontal="left" indent="1"/>
    </xf>
    <xf numFmtId="0" fontId="30" fillId="0" borderId="0" xfId="40" applyFont="1" applyAlignment="1">
      <alignment horizontal="right" vertical="center"/>
    </xf>
    <xf numFmtId="3" fontId="30" fillId="0" borderId="0" xfId="40" applyNumberFormat="1" applyFont="1"/>
    <xf numFmtId="0" fontId="48" fillId="0" borderId="0" xfId="40" applyFont="1"/>
    <xf numFmtId="0" fontId="48" fillId="0" borderId="0" xfId="40" applyFont="1" applyAlignment="1">
      <alignment horizontal="right" vertical="center"/>
    </xf>
    <xf numFmtId="3" fontId="48" fillId="0" borderId="0" xfId="40" applyNumberFormat="1" applyFont="1"/>
    <xf numFmtId="0" fontId="8" fillId="2" borderId="0" xfId="41" applyFont="1" applyFill="1" applyAlignment="1">
      <alignment vertical="center" wrapText="1"/>
    </xf>
    <xf numFmtId="0" fontId="8" fillId="2" borderId="0" xfId="41" applyFont="1" applyFill="1" applyAlignment="1">
      <alignment horizontal="right" vertical="center" wrapText="1"/>
    </xf>
    <xf numFmtId="3" fontId="8" fillId="2" borderId="0" xfId="41" applyNumberFormat="1" applyFont="1" applyFill="1" applyAlignment="1">
      <alignment vertical="center" wrapText="1"/>
    </xf>
    <xf numFmtId="0" fontId="8" fillId="0" borderId="0" xfId="41" applyFont="1" applyAlignment="1">
      <alignment vertical="center" wrapText="1"/>
    </xf>
    <xf numFmtId="3" fontId="8" fillId="0" borderId="0" xfId="41" applyNumberFormat="1" applyFont="1" applyAlignment="1">
      <alignment vertical="center" wrapText="1"/>
    </xf>
    <xf numFmtId="0" fontId="8" fillId="0" borderId="0" xfId="41" applyFont="1" applyAlignment="1">
      <alignment horizontal="right" vertical="center" wrapText="1"/>
    </xf>
    <xf numFmtId="0" fontId="6" fillId="0" borderId="0" xfId="41" applyFont="1" applyAlignment="1">
      <alignment vertical="center" wrapText="1"/>
    </xf>
    <xf numFmtId="3" fontId="2" fillId="0" borderId="0" xfId="41" applyNumberFormat="1" applyFont="1" applyAlignment="1">
      <alignment vertical="center" wrapText="1"/>
    </xf>
    <xf numFmtId="0" fontId="2" fillId="0" borderId="0" xfId="41" applyFont="1" applyAlignment="1">
      <alignment horizontal="right" vertical="center" wrapText="1"/>
    </xf>
    <xf numFmtId="0" fontId="6" fillId="0" borderId="0" xfId="22" applyFont="1" applyAlignment="1">
      <alignment vertical="center"/>
    </xf>
    <xf numFmtId="3" fontId="2" fillId="0" borderId="0" xfId="21" applyNumberFormat="1" applyFont="1" applyAlignment="1">
      <alignment horizontal="right" vertical="center"/>
    </xf>
    <xf numFmtId="3" fontId="2" fillId="0" borderId="0" xfId="18" applyNumberFormat="1" applyFont="1" applyAlignment="1">
      <alignment horizontal="left" vertical="center" indent="1"/>
    </xf>
    <xf numFmtId="0" fontId="2" fillId="0" borderId="0" xfId="31" applyAlignment="1" applyProtection="1">
      <alignment vertical="center"/>
      <protection locked="0"/>
    </xf>
    <xf numFmtId="0" fontId="49" fillId="0" borderId="0" xfId="12" applyFont="1" applyAlignment="1">
      <alignment horizontal="left" vertical="center" indent="2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43" fillId="0" borderId="0" xfId="4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17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0" xfId="23" applyFont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8" fillId="0" borderId="0" xfId="12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0" fontId="17" fillId="2" borderId="0" xfId="16" applyFont="1" applyFill="1" applyAlignment="1">
      <alignment horizontal="center" vertical="center"/>
    </xf>
    <xf numFmtId="0" fontId="17" fillId="2" borderId="0" xfId="16" applyFont="1" applyFill="1" applyAlignment="1">
      <alignment horizontal="center" vertical="center" wrapText="1"/>
    </xf>
    <xf numFmtId="0" fontId="8" fillId="0" borderId="0" xfId="15" applyFont="1" applyAlignment="1">
      <alignment horizontal="center" vertical="center"/>
    </xf>
    <xf numFmtId="0" fontId="17" fillId="2" borderId="0" xfId="15" applyFont="1" applyFill="1" applyAlignment="1">
      <alignment horizontal="center" vertical="center"/>
    </xf>
    <xf numFmtId="0" fontId="17" fillId="2" borderId="0" xfId="15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 indent="2"/>
    </xf>
    <xf numFmtId="3" fontId="4" fillId="0" borderId="0" xfId="0" applyNumberFormat="1" applyFont="1" applyFill="1" applyAlignment="1">
      <alignment horizontal="right" vertical="center"/>
    </xf>
  </cellXfs>
  <cellStyles count="42">
    <cellStyle name="Euro" xfId="1"/>
    <cellStyle name="Millares 2" xfId="2"/>
    <cellStyle name="Moneda 2" xfId="3"/>
    <cellStyle name="Moneda 2 2" xfId="28"/>
    <cellStyle name="Normal" xfId="0" builtinId="0"/>
    <cellStyle name="Normal 2" xfId="4"/>
    <cellStyle name="Normal 2 2" xfId="5"/>
    <cellStyle name="Normal 2 2 2" xfId="6"/>
    <cellStyle name="Normal 2 2 2 2" xfId="31"/>
    <cellStyle name="Normal 2 2 3" xfId="30"/>
    <cellStyle name="Normal 2 3" xfId="7"/>
    <cellStyle name="Normal 2 3 2" xfId="26"/>
    <cellStyle name="Normal 2 3 3" xfId="32"/>
    <cellStyle name="Normal 2 4" xfId="29"/>
    <cellStyle name="Normal 2 4 2" xfId="41"/>
    <cellStyle name="Normal 28" xfId="22"/>
    <cellStyle name="Normal 28 2 4" xfId="24"/>
    <cellStyle name="Normal 28 3 3" xfId="23"/>
    <cellStyle name="Normal 3" xfId="8"/>
    <cellStyle name="Normal 3 2" xfId="33"/>
    <cellStyle name="Normal 4" xfId="9"/>
    <cellStyle name="Normal 4 2" xfId="10"/>
    <cellStyle name="Normal 4 2 2" xfId="34"/>
    <cellStyle name="Normal 5" xfId="11"/>
    <cellStyle name="Normal 5 2" xfId="40"/>
    <cellStyle name="Normal 5 2 18 2" xfId="12"/>
    <cellStyle name="Normal 5 2 18 3" xfId="25"/>
    <cellStyle name="Normal 5 32" xfId="13"/>
    <cellStyle name="Normal 6" xfId="14"/>
    <cellStyle name="Normal 6 2" xfId="35"/>
    <cellStyle name="Normal 7" xfId="15"/>
    <cellStyle name="Normal 7 2" xfId="36"/>
    <cellStyle name="Normal 8" xfId="16"/>
    <cellStyle name="Normal 8 2" xfId="37"/>
    <cellStyle name="Normal 9" xfId="27"/>
    <cellStyle name="Normal_dgapa06" xfId="17"/>
    <cellStyle name="Normal_exp_tec" xfId="18"/>
    <cellStyle name="Normal_peba_aj" xfId="19"/>
    <cellStyle name="Normal_poblac99" xfId="20"/>
    <cellStyle name="Normal_sni_07" xfId="21"/>
    <cellStyle name="Porcentaje" xfId="38" builtinId="5"/>
    <cellStyle name="Porcentaje 2" xfId="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(7.1)'!$B$6:$B$9</c:f>
              <c:numCache>
                <c:formatCode>General</c:formatCode>
                <c:ptCount val="4"/>
                <c:pt idx="0">
                  <c:v>21</c:v>
                </c:pt>
                <c:pt idx="1">
                  <c:v>39</c:v>
                </c:pt>
                <c:pt idx="2">
                  <c:v>38</c:v>
                </c:pt>
                <c:pt idx="3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279077888"/>
        <c:axId val="239762176"/>
      </c:barChart>
      <c:catAx>
        <c:axId val="27907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39762176"/>
        <c:crosses val="autoZero"/>
        <c:auto val="1"/>
        <c:lblAlgn val="ctr"/>
        <c:lblOffset val="100"/>
        <c:noMultiLvlLbl val="0"/>
      </c:catAx>
      <c:valAx>
        <c:axId val="2397621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79077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'MOOC (7.1)'!$A$6:$A$9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'MOOC (7.1)'!$C$6:$C$9</c:f>
              <c:numCache>
                <c:formatCode>#,##0</c:formatCode>
                <c:ptCount val="4"/>
                <c:pt idx="0">
                  <c:v>55873</c:v>
                </c:pt>
                <c:pt idx="1">
                  <c:v>114622</c:v>
                </c:pt>
                <c:pt idx="2">
                  <c:v>177043</c:v>
                </c:pt>
                <c:pt idx="3">
                  <c:v>30370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2%20cooperacio&#769;n%20y%20movilidad%20internacional%202021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esktop\valida2021\agendaxls\5%20apoyo\2%20cooperaci&#243;n%20y%20movilidad%20internacional%202020-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MAIL\Acopio\1999\valida_a\posgr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valida2019\agendaxls2019\0%20unam%20en%20cifras\file: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resumen 2021-2022"/>
      <sheetName val="2.convenios dgeci 21"/>
      <sheetName val="acad dgeci sub-ea unam inter 21"/>
      <sheetName val="acad dgeci pais ies inter 20"/>
      <sheetName val="acad dgeci unam-ies inter 20"/>
      <sheetName val="acad dgeci ies inter-unam 20"/>
      <sheetName val="acad dgeci sub-ea unam inter21T"/>
      <sheetName val="acad dgeci pais ies inter 21"/>
      <sheetName val="acad dgeci unam-ies inter 21"/>
      <sheetName val="acad ch 21"/>
      <sheetName val="acad cic 21"/>
      <sheetName val="acad dgapa-paspa 21"/>
      <sheetName val="acad cep-paep 21"/>
      <sheetName val="alum dgae-dgeci lic unam 21"/>
      <sheetName val="est dgae-dgeci lic ext 21"/>
      <sheetName val="alu dgeci paeci 21"/>
      <sheetName val="est dgae pos ext 21"/>
      <sheetName val="est crai ext 21"/>
      <sheetName val="acad dgeci ies inter-unam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2">
          <cell r="F22">
            <v>1931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0-2021"/>
      <sheetName val="Hoja1"/>
      <sheetName val="convenios dgeci 20"/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F22">
            <v>4438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5"/>
  <sheetViews>
    <sheetView workbookViewId="0">
      <selection sqref="A1:B1"/>
    </sheetView>
  </sheetViews>
  <sheetFormatPr baseColWidth="10" defaultColWidth="11.42578125" defaultRowHeight="12.75" x14ac:dyDescent="0.2"/>
  <cols>
    <col min="1" max="1" width="42.28515625" customWidth="1"/>
    <col min="2" max="2" width="11.140625" customWidth="1"/>
    <col min="3" max="3" width="12.140625" customWidth="1"/>
    <col min="4" max="4" width="13.85546875" customWidth="1"/>
    <col min="5" max="5" width="12.7109375" customWidth="1"/>
  </cols>
  <sheetData>
    <row r="1" spans="1:7" s="22" customFormat="1" ht="15" customHeight="1" x14ac:dyDescent="0.2">
      <c r="A1" s="276" t="s">
        <v>11</v>
      </c>
      <c r="B1" s="276"/>
    </row>
    <row r="2" spans="1:7" s="22" customFormat="1" ht="15" customHeight="1" x14ac:dyDescent="0.2">
      <c r="A2" s="276" t="s">
        <v>334</v>
      </c>
      <c r="B2" s="276"/>
      <c r="C2" s="23"/>
    </row>
    <row r="3" spans="1:7" s="22" customFormat="1" x14ac:dyDescent="0.2">
      <c r="A3" s="26"/>
      <c r="B3" s="29"/>
      <c r="C3" s="29"/>
      <c r="D3" s="29"/>
    </row>
    <row r="4" spans="1:7" s="22" customFormat="1" ht="15" customHeight="1" x14ac:dyDescent="0.2">
      <c r="A4" s="33" t="s">
        <v>4</v>
      </c>
      <c r="B4" s="34">
        <v>42615</v>
      </c>
      <c r="C4" s="29"/>
      <c r="D4" s="29"/>
    </row>
    <row r="5" spans="1:7" s="22" customFormat="1" ht="9" customHeight="1" x14ac:dyDescent="0.2">
      <c r="A5" s="26"/>
      <c r="B5" s="29"/>
      <c r="C5" s="29"/>
      <c r="D5" s="29"/>
    </row>
    <row r="6" spans="1:7" s="22" customFormat="1" ht="15" customHeight="1" x14ac:dyDescent="0.2">
      <c r="A6" s="33" t="s">
        <v>30</v>
      </c>
      <c r="B6" s="34">
        <f>SUM(B7:B12)</f>
        <v>52065</v>
      </c>
      <c r="C6" s="29"/>
      <c r="D6" s="29"/>
    </row>
    <row r="7" spans="1:7" s="22" customFormat="1" ht="15" customHeight="1" x14ac:dyDescent="0.2">
      <c r="A7" s="124" t="s">
        <v>21</v>
      </c>
      <c r="B7" s="239">
        <v>2717</v>
      </c>
      <c r="C7" s="27"/>
      <c r="D7" s="30"/>
      <c r="E7" s="31"/>
      <c r="F7" s="31"/>
      <c r="G7" s="31"/>
    </row>
    <row r="8" spans="1:7" s="22" customFormat="1" ht="15" customHeight="1" x14ac:dyDescent="0.2">
      <c r="A8" s="32" t="s">
        <v>20</v>
      </c>
      <c r="B8" s="239">
        <v>5598</v>
      </c>
      <c r="C8" s="29"/>
      <c r="D8" s="30"/>
      <c r="E8" s="31"/>
      <c r="F8" s="31"/>
      <c r="G8" s="31"/>
    </row>
    <row r="9" spans="1:7" s="22" customFormat="1" ht="15" customHeight="1" x14ac:dyDescent="0.2">
      <c r="A9" s="32" t="s">
        <v>22</v>
      </c>
      <c r="B9" s="27">
        <v>4604</v>
      </c>
      <c r="C9" s="27"/>
      <c r="D9" s="30"/>
      <c r="E9" s="31"/>
      <c r="F9" s="31"/>
      <c r="G9" s="31"/>
    </row>
    <row r="10" spans="1:7" s="22" customFormat="1" ht="15" customHeight="1" x14ac:dyDescent="0.2">
      <c r="A10" s="124" t="s">
        <v>23</v>
      </c>
      <c r="B10" s="239">
        <v>34150</v>
      </c>
      <c r="C10" s="27"/>
      <c r="D10" s="30"/>
      <c r="E10" s="31"/>
      <c r="F10" s="31"/>
      <c r="G10" s="31"/>
    </row>
    <row r="11" spans="1:7" s="22" customFormat="1" ht="15" customHeight="1" x14ac:dyDescent="0.2">
      <c r="A11" s="25" t="s">
        <v>225</v>
      </c>
      <c r="B11" s="27">
        <v>4852</v>
      </c>
      <c r="C11" s="27"/>
      <c r="D11" s="240"/>
      <c r="E11" s="31"/>
      <c r="F11" s="31"/>
      <c r="G11" s="31"/>
    </row>
    <row r="12" spans="1:7" s="22" customFormat="1" ht="15" customHeight="1" x14ac:dyDescent="0.2">
      <c r="A12" s="32" t="s">
        <v>31</v>
      </c>
      <c r="B12" s="27">
        <v>144</v>
      </c>
      <c r="C12" s="27"/>
      <c r="D12" s="30"/>
      <c r="E12" s="31"/>
      <c r="F12" s="31"/>
      <c r="G12" s="31"/>
    </row>
    <row r="13" spans="1:7" s="22" customFormat="1" ht="9" customHeight="1" x14ac:dyDescent="0.2">
      <c r="A13" s="241"/>
      <c r="B13" s="27"/>
      <c r="C13" s="27"/>
      <c r="D13" s="29"/>
    </row>
    <row r="14" spans="1:7" s="22" customFormat="1" ht="32.25" customHeight="1" x14ac:dyDescent="0.2">
      <c r="A14" s="275" t="s">
        <v>32</v>
      </c>
      <c r="B14" s="275"/>
      <c r="C14" s="242"/>
      <c r="D14" s="242"/>
      <c r="E14" s="242"/>
      <c r="F14" s="242"/>
      <c r="G14" s="242"/>
    </row>
    <row r="16" spans="1:7" x14ac:dyDescent="0.2">
      <c r="A16" s="139" t="s">
        <v>226</v>
      </c>
    </row>
    <row r="20" spans="1:4" x14ac:dyDescent="0.2">
      <c r="A20" s="15"/>
      <c r="B20" s="4"/>
      <c r="C20" s="4"/>
      <c r="D20" s="4"/>
    </row>
    <row r="21" spans="1:4" x14ac:dyDescent="0.2">
      <c r="A21" s="15"/>
      <c r="B21" s="4"/>
      <c r="C21" s="4"/>
      <c r="D21" s="4"/>
    </row>
    <row r="22" spans="1:4" x14ac:dyDescent="0.2">
      <c r="A22" s="15"/>
      <c r="B22" s="4"/>
      <c r="C22" s="4"/>
      <c r="D22" s="4"/>
    </row>
    <row r="23" spans="1:4" x14ac:dyDescent="0.2">
      <c r="A23" s="15"/>
      <c r="B23" s="4"/>
      <c r="C23" s="4"/>
      <c r="D23" s="4"/>
    </row>
    <row r="24" spans="1:4" x14ac:dyDescent="0.2">
      <c r="A24" s="15"/>
      <c r="B24" s="4"/>
      <c r="C24" s="4"/>
      <c r="D24" s="4"/>
    </row>
    <row r="25" spans="1:4" x14ac:dyDescent="0.2">
      <c r="A25" s="15"/>
      <c r="B25" s="4"/>
      <c r="C25" s="4"/>
      <c r="D25" s="4"/>
    </row>
  </sheetData>
  <mergeCells count="3">
    <mergeCell ref="A14:B14"/>
    <mergeCell ref="A2:B2"/>
    <mergeCell ref="A1:B1"/>
  </mergeCells>
  <phoneticPr fontId="0" type="noConversion"/>
  <printOptions horizontalCentered="1"/>
  <pageMargins left="0.79000000000000015" right="0.79000000000000015" top="0.79000000000000015" bottom="0.79000000000000015" header="0" footer="0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42"/>
  <sheetViews>
    <sheetView workbookViewId="0">
      <selection activeCell="A16" sqref="A16"/>
    </sheetView>
  </sheetViews>
  <sheetFormatPr baseColWidth="10" defaultRowHeight="12.75" x14ac:dyDescent="0.2"/>
  <cols>
    <col min="1" max="1" width="94.7109375" customWidth="1"/>
  </cols>
  <sheetData>
    <row r="1" spans="1:4" ht="15" customHeight="1" x14ac:dyDescent="0.2">
      <c r="A1" s="276" t="s">
        <v>11</v>
      </c>
      <c r="B1" s="276"/>
      <c r="C1" s="276"/>
      <c r="D1" s="276"/>
    </row>
    <row r="2" spans="1:4" ht="15" customHeight="1" x14ac:dyDescent="0.2">
      <c r="A2" s="280" t="s">
        <v>351</v>
      </c>
      <c r="B2" s="280"/>
      <c r="C2" s="280"/>
      <c r="D2" s="280"/>
    </row>
    <row r="3" spans="1:4" ht="15" customHeight="1" x14ac:dyDescent="0.2">
      <c r="A3" s="17"/>
      <c r="B3" s="20"/>
    </row>
    <row r="4" spans="1:4" ht="15" customHeight="1" x14ac:dyDescent="0.2">
      <c r="A4" s="281" t="s">
        <v>14</v>
      </c>
      <c r="B4" s="281" t="s">
        <v>9</v>
      </c>
      <c r="C4" s="127" t="s">
        <v>213</v>
      </c>
      <c r="D4" s="128"/>
    </row>
    <row r="5" spans="1:4" ht="15" customHeight="1" x14ac:dyDescent="0.2">
      <c r="A5" s="281"/>
      <c r="B5" s="281"/>
      <c r="C5" s="69" t="s">
        <v>129</v>
      </c>
      <c r="D5" s="69" t="s">
        <v>167</v>
      </c>
    </row>
    <row r="6" spans="1:4" ht="9" customHeight="1" x14ac:dyDescent="0.2">
      <c r="A6" s="19"/>
      <c r="B6" s="5"/>
      <c r="C6" s="10"/>
      <c r="D6" s="1"/>
    </row>
    <row r="7" spans="1:4" ht="15" customHeight="1" x14ac:dyDescent="0.2">
      <c r="A7" s="71" t="s">
        <v>159</v>
      </c>
      <c r="B7" s="90">
        <f>SUM(B8:B10)</f>
        <v>2295</v>
      </c>
      <c r="C7" s="90">
        <f t="shared" ref="C7:D7" si="0">SUM(C8:C10)</f>
        <v>10681</v>
      </c>
      <c r="D7" s="90">
        <f t="shared" si="0"/>
        <v>10652</v>
      </c>
    </row>
    <row r="8" spans="1:4" ht="15" customHeight="1" x14ac:dyDescent="0.2">
      <c r="A8" s="124" t="s">
        <v>133</v>
      </c>
      <c r="B8" s="110">
        <v>1839</v>
      </c>
      <c r="C8" s="73">
        <v>8213</v>
      </c>
      <c r="D8" s="110">
        <v>9079</v>
      </c>
    </row>
    <row r="9" spans="1:4" ht="15" customHeight="1" x14ac:dyDescent="0.2">
      <c r="A9" s="32" t="s">
        <v>24</v>
      </c>
      <c r="B9" s="110">
        <v>375</v>
      </c>
      <c r="C9" s="73">
        <v>1993</v>
      </c>
      <c r="D9" s="110">
        <v>1573</v>
      </c>
    </row>
    <row r="10" spans="1:4" ht="15" customHeight="1" x14ac:dyDescent="0.2">
      <c r="A10" s="32" t="s">
        <v>13</v>
      </c>
      <c r="B10" s="110">
        <v>81</v>
      </c>
      <c r="C10" s="73">
        <v>475</v>
      </c>
      <c r="D10" s="110"/>
    </row>
    <row r="11" spans="1:4" ht="15" customHeight="1" x14ac:dyDescent="0.2">
      <c r="A11" s="74" t="s">
        <v>223</v>
      </c>
      <c r="B11" s="75"/>
      <c r="C11" s="126">
        <f>SUM(C12:C18)</f>
        <v>32606</v>
      </c>
      <c r="D11" s="75"/>
    </row>
    <row r="12" spans="1:4" ht="15" customHeight="1" x14ac:dyDescent="0.2">
      <c r="A12" s="25" t="s">
        <v>160</v>
      </c>
      <c r="B12" s="138"/>
      <c r="C12" s="110">
        <v>10309</v>
      </c>
      <c r="D12" s="110"/>
    </row>
    <row r="13" spans="1:4" ht="15" customHeight="1" x14ac:dyDescent="0.2">
      <c r="A13" s="25" t="s">
        <v>130</v>
      </c>
      <c r="B13" s="138"/>
      <c r="C13" s="110">
        <v>18306</v>
      </c>
      <c r="D13" s="110"/>
    </row>
    <row r="14" spans="1:4" ht="15" customHeight="1" x14ac:dyDescent="0.2">
      <c r="A14" s="25" t="s">
        <v>12</v>
      </c>
      <c r="B14" s="138"/>
      <c r="C14" s="110">
        <v>1270</v>
      </c>
      <c r="D14" s="110"/>
    </row>
    <row r="15" spans="1:4" ht="15" customHeight="1" x14ac:dyDescent="0.2">
      <c r="A15" s="25" t="s">
        <v>244</v>
      </c>
      <c r="B15" s="138"/>
      <c r="C15" s="110">
        <v>595</v>
      </c>
      <c r="D15" s="110"/>
    </row>
    <row r="16" spans="1:4" ht="15" customHeight="1" x14ac:dyDescent="0.2">
      <c r="A16" s="32" t="s">
        <v>287</v>
      </c>
      <c r="B16" s="138"/>
      <c r="C16" s="110">
        <v>1836</v>
      </c>
      <c r="D16" s="110"/>
    </row>
    <row r="17" spans="1:4" ht="15" customHeight="1" x14ac:dyDescent="0.2">
      <c r="A17" s="25" t="s">
        <v>275</v>
      </c>
      <c r="B17" s="138"/>
      <c r="C17" s="110">
        <v>25</v>
      </c>
      <c r="D17" s="110"/>
    </row>
    <row r="18" spans="1:4" ht="15" customHeight="1" x14ac:dyDescent="0.2">
      <c r="A18" s="25" t="s">
        <v>366</v>
      </c>
      <c r="B18" s="110"/>
      <c r="C18" s="110">
        <v>265</v>
      </c>
      <c r="D18" s="110"/>
    </row>
    <row r="19" spans="1:4" ht="15" customHeight="1" x14ac:dyDescent="0.2">
      <c r="A19" s="74" t="s">
        <v>224</v>
      </c>
      <c r="B19" s="110"/>
      <c r="C19" s="90">
        <f>SUM(C20:C22)</f>
        <v>149</v>
      </c>
      <c r="D19" s="110"/>
    </row>
    <row r="20" spans="1:4" ht="15" customHeight="1" x14ac:dyDescent="0.2">
      <c r="A20" s="25" t="s">
        <v>66</v>
      </c>
      <c r="B20" s="110"/>
      <c r="C20" s="110">
        <v>17</v>
      </c>
      <c r="D20" s="110"/>
    </row>
    <row r="21" spans="1:4" ht="15" customHeight="1" x14ac:dyDescent="0.2">
      <c r="A21" s="25" t="s">
        <v>67</v>
      </c>
      <c r="B21" s="110"/>
      <c r="C21" s="110">
        <v>15</v>
      </c>
      <c r="D21" s="110"/>
    </row>
    <row r="22" spans="1:4" ht="15" customHeight="1" x14ac:dyDescent="0.2">
      <c r="A22" s="25" t="s">
        <v>168</v>
      </c>
      <c r="B22" s="110"/>
      <c r="C22" s="110">
        <v>117</v>
      </c>
      <c r="D22" s="110"/>
    </row>
    <row r="23" spans="1:4" x14ac:dyDescent="0.2">
      <c r="A23" s="25"/>
      <c r="B23" s="72"/>
      <c r="C23" s="110"/>
      <c r="D23" s="72"/>
    </row>
    <row r="24" spans="1:4" ht="15" customHeight="1" x14ac:dyDescent="0.2">
      <c r="A24" s="69" t="s">
        <v>14</v>
      </c>
      <c r="B24" s="281" t="s">
        <v>161</v>
      </c>
      <c r="C24" s="281"/>
      <c r="D24" s="281"/>
    </row>
    <row r="25" spans="1:4" ht="9" customHeight="1" x14ac:dyDescent="0.2">
      <c r="A25" s="1"/>
      <c r="B25" s="10"/>
      <c r="C25" s="1"/>
    </row>
    <row r="26" spans="1:4" ht="15" customHeight="1" x14ac:dyDescent="0.2">
      <c r="A26" s="23" t="s">
        <v>131</v>
      </c>
      <c r="B26" s="73"/>
      <c r="C26" s="90">
        <f>SUM(C27:C34)</f>
        <v>1031</v>
      </c>
      <c r="D26" s="85"/>
    </row>
    <row r="27" spans="1:4" ht="15" customHeight="1" x14ac:dyDescent="0.2">
      <c r="A27" s="25" t="s">
        <v>132</v>
      </c>
      <c r="B27" s="73"/>
      <c r="C27" s="73">
        <f>SUM(B28:B31)</f>
        <v>209</v>
      </c>
      <c r="D27" s="76"/>
    </row>
    <row r="28" spans="1:4" ht="15" customHeight="1" x14ac:dyDescent="0.2">
      <c r="A28" s="125" t="s">
        <v>112</v>
      </c>
      <c r="B28" s="273">
        <v>11</v>
      </c>
      <c r="C28" s="110"/>
      <c r="D28" s="27"/>
    </row>
    <row r="29" spans="1:4" ht="15" customHeight="1" x14ac:dyDescent="0.2">
      <c r="A29" s="125" t="s">
        <v>2</v>
      </c>
      <c r="B29" s="273">
        <v>5</v>
      </c>
      <c r="C29" s="110"/>
      <c r="D29" s="27"/>
    </row>
    <row r="30" spans="1:4" ht="15" customHeight="1" x14ac:dyDescent="0.2">
      <c r="A30" s="125" t="s">
        <v>162</v>
      </c>
      <c r="B30" s="273">
        <v>183</v>
      </c>
      <c r="C30" s="110"/>
      <c r="D30" s="27"/>
    </row>
    <row r="31" spans="1:4" ht="15" customHeight="1" x14ac:dyDescent="0.2">
      <c r="A31" s="125" t="s">
        <v>308</v>
      </c>
      <c r="B31" s="273">
        <v>10</v>
      </c>
      <c r="C31" s="110"/>
      <c r="D31" s="27"/>
    </row>
    <row r="32" spans="1:4" ht="15" customHeight="1" x14ac:dyDescent="0.2">
      <c r="A32" s="25" t="s">
        <v>288</v>
      </c>
      <c r="B32" s="73"/>
      <c r="C32" s="110">
        <v>49</v>
      </c>
      <c r="D32" s="27"/>
    </row>
    <row r="33" spans="1:4" ht="15" customHeight="1" x14ac:dyDescent="0.2">
      <c r="A33" s="32" t="s">
        <v>163</v>
      </c>
      <c r="B33" s="73"/>
      <c r="C33" s="110">
        <v>758</v>
      </c>
      <c r="D33" s="27"/>
    </row>
    <row r="34" spans="1:4" ht="15" customHeight="1" x14ac:dyDescent="0.2">
      <c r="A34" s="25" t="s">
        <v>282</v>
      </c>
      <c r="B34" s="73"/>
      <c r="C34" s="110">
        <v>15</v>
      </c>
      <c r="D34" s="85"/>
    </row>
    <row r="35" spans="1:4" ht="15" customHeight="1" x14ac:dyDescent="0.2">
      <c r="A35" s="23" t="s">
        <v>164</v>
      </c>
      <c r="B35" s="73"/>
      <c r="C35" s="90">
        <f>SUM(C36:C37)</f>
        <v>10298</v>
      </c>
      <c r="D35" s="85"/>
    </row>
    <row r="36" spans="1:4" ht="15" customHeight="1" x14ac:dyDescent="0.2">
      <c r="A36" s="25" t="s">
        <v>165</v>
      </c>
      <c r="B36" s="73"/>
      <c r="C36" s="110">
        <v>9707</v>
      </c>
      <c r="D36" s="27"/>
    </row>
    <row r="37" spans="1:4" ht="15" customHeight="1" x14ac:dyDescent="0.2">
      <c r="A37" s="25" t="s">
        <v>166</v>
      </c>
      <c r="B37" s="73"/>
      <c r="C37" s="110">
        <v>591</v>
      </c>
      <c r="D37" s="27"/>
    </row>
    <row r="38" spans="1:4" ht="9" customHeight="1" x14ac:dyDescent="0.2">
      <c r="A38" s="116"/>
      <c r="B38" s="116"/>
      <c r="C38" s="116"/>
      <c r="D38" s="116"/>
    </row>
    <row r="40" spans="1:4" x14ac:dyDescent="0.2">
      <c r="A40" s="140" t="s">
        <v>265</v>
      </c>
    </row>
    <row r="41" spans="1:4" x14ac:dyDescent="0.2">
      <c r="A41" s="140"/>
    </row>
    <row r="42" spans="1:4" x14ac:dyDescent="0.2">
      <c r="A42" s="140"/>
    </row>
  </sheetData>
  <mergeCells count="5">
    <mergeCell ref="A1:D1"/>
    <mergeCell ref="A2:D2"/>
    <mergeCell ref="A4:A5"/>
    <mergeCell ref="B4:B5"/>
    <mergeCell ref="B24:D24"/>
  </mergeCells>
  <printOptions horizontalCentered="1"/>
  <pageMargins left="0.39370078740157499" right="0.39370078740157499" top="0.78740157480314998" bottom="0.78740157480314998" header="0.31496062992126" footer="0.31496062992126"/>
  <pageSetup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29"/>
  <sheetViews>
    <sheetView workbookViewId="0">
      <selection activeCell="A20" sqref="A20"/>
    </sheetView>
  </sheetViews>
  <sheetFormatPr baseColWidth="10" defaultRowHeight="12.75" x14ac:dyDescent="0.2"/>
  <cols>
    <col min="1" max="1" width="48.42578125" customWidth="1"/>
  </cols>
  <sheetData>
    <row r="1" spans="1:2" ht="15" customHeight="1" x14ac:dyDescent="0.2">
      <c r="A1" s="283" t="s">
        <v>11</v>
      </c>
      <c r="B1" s="283"/>
    </row>
    <row r="2" spans="1:2" ht="15" customHeight="1" x14ac:dyDescent="0.2">
      <c r="A2" s="282" t="s">
        <v>252</v>
      </c>
      <c r="B2" s="282"/>
    </row>
    <row r="3" spans="1:2" ht="15" customHeight="1" x14ac:dyDescent="0.2">
      <c r="A3" s="282" t="s">
        <v>335</v>
      </c>
      <c r="B3" s="282"/>
    </row>
    <row r="4" spans="1:2" ht="15" customHeight="1" x14ac:dyDescent="0.2">
      <c r="A4" s="147"/>
      <c r="B4" s="147"/>
    </row>
    <row r="5" spans="1:2" x14ac:dyDescent="0.2">
      <c r="A5" s="148" t="s">
        <v>253</v>
      </c>
      <c r="B5" s="149" t="s">
        <v>116</v>
      </c>
    </row>
    <row r="6" spans="1:2" ht="9" customHeight="1" x14ac:dyDescent="0.2">
      <c r="A6" s="147"/>
      <c r="B6" s="147"/>
    </row>
    <row r="7" spans="1:2" ht="15" customHeight="1" x14ac:dyDescent="0.2">
      <c r="A7" s="184" t="s">
        <v>333</v>
      </c>
      <c r="B7" s="151">
        <v>271036</v>
      </c>
    </row>
    <row r="8" spans="1:2" ht="15" customHeight="1" x14ac:dyDescent="0.2">
      <c r="A8" s="184" t="s">
        <v>330</v>
      </c>
      <c r="B8" s="151">
        <v>8419</v>
      </c>
    </row>
    <row r="9" spans="1:2" ht="15" customHeight="1" x14ac:dyDescent="0.2">
      <c r="A9" s="150" t="s">
        <v>254</v>
      </c>
      <c r="B9" s="151">
        <v>3012</v>
      </c>
    </row>
    <row r="10" spans="1:2" ht="15" customHeight="1" x14ac:dyDescent="0.2">
      <c r="A10" s="184" t="s">
        <v>331</v>
      </c>
      <c r="B10" s="151">
        <v>565</v>
      </c>
    </row>
    <row r="11" spans="1:2" ht="15" customHeight="1" x14ac:dyDescent="0.2">
      <c r="A11" s="184" t="s">
        <v>332</v>
      </c>
      <c r="B11" s="151">
        <v>758</v>
      </c>
    </row>
    <row r="12" spans="1:2" ht="9" customHeight="1" x14ac:dyDescent="0.2">
      <c r="A12" s="152"/>
      <c r="B12" s="154"/>
    </row>
    <row r="13" spans="1:2" ht="15" customHeight="1" x14ac:dyDescent="0.2">
      <c r="A13" s="155" t="s">
        <v>122</v>
      </c>
      <c r="B13" s="156">
        <f>SUM(B7:B11)</f>
        <v>283790</v>
      </c>
    </row>
    <row r="14" spans="1:2" x14ac:dyDescent="0.2">
      <c r="A14" s="157"/>
      <c r="B14" s="147"/>
    </row>
    <row r="15" spans="1:2" x14ac:dyDescent="0.2">
      <c r="A15" s="140" t="s">
        <v>235</v>
      </c>
      <c r="B15" s="158"/>
    </row>
    <row r="16" spans="1:2" x14ac:dyDescent="0.2">
      <c r="A16" s="284"/>
      <c r="B16" s="284"/>
    </row>
    <row r="17" spans="1:2" ht="15" customHeight="1" x14ac:dyDescent="0.2">
      <c r="A17" s="283" t="s">
        <v>11</v>
      </c>
      <c r="B17" s="283"/>
    </row>
    <row r="18" spans="1:2" ht="15" customHeight="1" x14ac:dyDescent="0.2">
      <c r="A18" s="282" t="s">
        <v>280</v>
      </c>
      <c r="B18" s="282"/>
    </row>
    <row r="19" spans="1:2" ht="15" customHeight="1" x14ac:dyDescent="0.2">
      <c r="A19" s="282" t="s">
        <v>335</v>
      </c>
      <c r="B19" s="282"/>
    </row>
    <row r="20" spans="1:2" ht="15" customHeight="1" x14ac:dyDescent="0.2">
      <c r="A20" s="147"/>
      <c r="B20" s="147"/>
    </row>
    <row r="21" spans="1:2" x14ac:dyDescent="0.2">
      <c r="A21" s="148" t="s">
        <v>255</v>
      </c>
      <c r="B21" s="148" t="s">
        <v>116</v>
      </c>
    </row>
    <row r="22" spans="1:2" ht="9" customHeight="1" x14ac:dyDescent="0.2">
      <c r="A22" s="147"/>
      <c r="B22" s="147"/>
    </row>
    <row r="23" spans="1:2" ht="15" customHeight="1" x14ac:dyDescent="0.2">
      <c r="A23" s="159" t="s">
        <v>111</v>
      </c>
      <c r="B23" s="151">
        <v>98067</v>
      </c>
    </row>
    <row r="24" spans="1:2" ht="15" customHeight="1" x14ac:dyDescent="0.2">
      <c r="A24" s="159" t="s">
        <v>118</v>
      </c>
      <c r="B24" s="151">
        <v>143052</v>
      </c>
    </row>
    <row r="25" spans="1:2" ht="15" customHeight="1" x14ac:dyDescent="0.2">
      <c r="A25" s="159" t="s">
        <v>150</v>
      </c>
      <c r="B25" s="151">
        <v>29917</v>
      </c>
    </row>
    <row r="26" spans="1:2" ht="9" customHeight="1" x14ac:dyDescent="0.2">
      <c r="A26" s="152"/>
      <c r="B26" s="153"/>
    </row>
    <row r="27" spans="1:2" ht="15" customHeight="1" x14ac:dyDescent="0.2">
      <c r="A27" s="155" t="s">
        <v>122</v>
      </c>
      <c r="B27" s="156">
        <f>SUM(B23:B25)</f>
        <v>271036</v>
      </c>
    </row>
    <row r="29" spans="1:2" x14ac:dyDescent="0.2">
      <c r="A29" s="140" t="s">
        <v>235</v>
      </c>
    </row>
  </sheetData>
  <mergeCells count="7">
    <mergeCell ref="A19:B19"/>
    <mergeCell ref="A1:B1"/>
    <mergeCell ref="A2:B2"/>
    <mergeCell ref="A3:B3"/>
    <mergeCell ref="A16:B16"/>
    <mergeCell ref="A17:B17"/>
    <mergeCell ref="A18:B18"/>
  </mergeCells>
  <pageMargins left="0.7" right="0.7" top="0.75" bottom="0.75" header="0.3" footer="0.3"/>
  <pageSetup scale="75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39"/>
  <sheetViews>
    <sheetView zoomScaleNormal="100" zoomScalePageLayoutView="90" workbookViewId="0">
      <selection activeCell="A5" sqref="A5"/>
    </sheetView>
  </sheetViews>
  <sheetFormatPr baseColWidth="10" defaultColWidth="12.42578125" defaultRowHeight="12.75" x14ac:dyDescent="0.2"/>
  <cols>
    <col min="1" max="1" width="81.42578125" style="198" customWidth="1"/>
    <col min="2" max="2" width="13.85546875" style="188" customWidth="1"/>
    <col min="3" max="16384" width="12.42578125" style="198"/>
  </cols>
  <sheetData>
    <row r="1" spans="1:2" ht="15" customHeight="1" x14ac:dyDescent="0.2">
      <c r="A1" s="285" t="s">
        <v>11</v>
      </c>
      <c r="B1" s="285"/>
    </row>
    <row r="2" spans="1:2" ht="15" customHeight="1" x14ac:dyDescent="0.2">
      <c r="A2" s="285" t="s">
        <v>246</v>
      </c>
      <c r="B2" s="285"/>
    </row>
    <row r="3" spans="1:2" ht="15" customHeight="1" x14ac:dyDescent="0.2">
      <c r="A3" s="285" t="s">
        <v>335</v>
      </c>
      <c r="B3" s="285"/>
    </row>
    <row r="4" spans="1:2" ht="12" customHeight="1" x14ac:dyDescent="0.2">
      <c r="A4" s="199"/>
    </row>
    <row r="5" spans="1:2" ht="15" customHeight="1" x14ac:dyDescent="0.2">
      <c r="A5" s="200" t="s">
        <v>352</v>
      </c>
      <c r="B5" s="201">
        <v>116</v>
      </c>
    </row>
    <row r="6" spans="1:2" ht="12" customHeight="1" x14ac:dyDescent="0.2">
      <c r="A6" s="202"/>
    </row>
    <row r="7" spans="1:2" ht="15" customHeight="1" x14ac:dyDescent="0.2">
      <c r="A7" s="200" t="s">
        <v>353</v>
      </c>
      <c r="B7" s="203"/>
    </row>
    <row r="8" spans="1:2" x14ac:dyDescent="0.2">
      <c r="A8" s="204"/>
      <c r="B8" s="205"/>
    </row>
    <row r="9" spans="1:2" x14ac:dyDescent="0.2">
      <c r="A9" s="185" t="s">
        <v>309</v>
      </c>
      <c r="B9" s="186">
        <f>SUM(B10:B11)</f>
        <v>65</v>
      </c>
    </row>
    <row r="10" spans="1:2" ht="15" customHeight="1" x14ac:dyDescent="0.2">
      <c r="A10" s="187" t="s">
        <v>172</v>
      </c>
      <c r="B10" s="188">
        <v>37</v>
      </c>
    </row>
    <row r="11" spans="1:2" ht="15" customHeight="1" x14ac:dyDescent="0.2">
      <c r="A11" s="187" t="s">
        <v>173</v>
      </c>
      <c r="B11" s="188">
        <v>28</v>
      </c>
    </row>
    <row r="12" spans="1:2" s="204" customFormat="1" ht="15" customHeight="1" x14ac:dyDescent="0.2">
      <c r="A12" s="185" t="s">
        <v>245</v>
      </c>
      <c r="B12" s="186">
        <f>SUM(B13:B14)</f>
        <v>2470</v>
      </c>
    </row>
    <row r="13" spans="1:2" ht="15" customHeight="1" x14ac:dyDescent="0.2">
      <c r="A13" s="187" t="s">
        <v>172</v>
      </c>
      <c r="B13" s="188">
        <v>947</v>
      </c>
    </row>
    <row r="14" spans="1:2" ht="15" customHeight="1" x14ac:dyDescent="0.2">
      <c r="A14" s="187" t="s">
        <v>173</v>
      </c>
      <c r="B14" s="188">
        <v>1523</v>
      </c>
    </row>
    <row r="15" spans="1:2" s="204" customFormat="1" ht="15" customHeight="1" x14ac:dyDescent="0.2">
      <c r="A15" s="185" t="s">
        <v>312</v>
      </c>
      <c r="B15" s="186">
        <f>B16</f>
        <v>266</v>
      </c>
    </row>
    <row r="16" spans="1:2" ht="15" customHeight="1" x14ac:dyDescent="0.2">
      <c r="A16" s="187" t="s">
        <v>172</v>
      </c>
      <c r="B16" s="188">
        <v>266</v>
      </c>
    </row>
    <row r="17" spans="1:4" s="204" customFormat="1" ht="15" customHeight="1" x14ac:dyDescent="0.2">
      <c r="A17" s="185" t="s">
        <v>314</v>
      </c>
      <c r="B17" s="186">
        <f>B18</f>
        <v>103</v>
      </c>
    </row>
    <row r="18" spans="1:4" ht="15" customHeight="1" x14ac:dyDescent="0.2">
      <c r="A18" s="187" t="s">
        <v>316</v>
      </c>
      <c r="B18" s="188">
        <v>103</v>
      </c>
    </row>
    <row r="19" spans="1:4" ht="15" customHeight="1" x14ac:dyDescent="0.2">
      <c r="A19" s="185" t="s">
        <v>174</v>
      </c>
      <c r="B19" s="186">
        <f>SUM(B20:B21)</f>
        <v>2904</v>
      </c>
    </row>
    <row r="20" spans="1:4" ht="15" customHeight="1" x14ac:dyDescent="0.2">
      <c r="A20" s="187" t="s">
        <v>172</v>
      </c>
      <c r="B20" s="188">
        <f>+B10+B13+B16</f>
        <v>1250</v>
      </c>
    </row>
    <row r="21" spans="1:4" ht="15" customHeight="1" x14ac:dyDescent="0.2">
      <c r="A21" s="187" t="s">
        <v>173</v>
      </c>
      <c r="B21" s="188">
        <f>+B11+B14+B18</f>
        <v>1654</v>
      </c>
    </row>
    <row r="22" spans="1:4" ht="9" customHeight="1" x14ac:dyDescent="0.2">
      <c r="A22" s="187"/>
    </row>
    <row r="23" spans="1:4" ht="15" customHeight="1" x14ac:dyDescent="0.2">
      <c r="A23" s="200" t="s">
        <v>367</v>
      </c>
      <c r="B23" s="203"/>
    </row>
    <row r="24" spans="1:4" ht="9" customHeight="1" x14ac:dyDescent="0.2">
      <c r="A24" s="204"/>
      <c r="B24" s="205"/>
    </row>
    <row r="25" spans="1:4" s="204" customFormat="1" ht="15" customHeight="1" x14ac:dyDescent="0.2">
      <c r="A25" s="185" t="s">
        <v>175</v>
      </c>
      <c r="B25" s="186">
        <f>+B26+B27</f>
        <v>1712</v>
      </c>
    </row>
    <row r="26" spans="1:4" ht="15" customHeight="1" x14ac:dyDescent="0.2">
      <c r="A26" s="187" t="s">
        <v>176</v>
      </c>
      <c r="B26" s="188">
        <v>1172</v>
      </c>
    </row>
    <row r="27" spans="1:4" ht="15" customHeight="1" x14ac:dyDescent="0.2">
      <c r="A27" s="187" t="s">
        <v>177</v>
      </c>
      <c r="B27" s="188">
        <v>540</v>
      </c>
    </row>
    <row r="28" spans="1:4" s="204" customFormat="1" ht="15" customHeight="1" x14ac:dyDescent="0.2">
      <c r="A28" s="185" t="s">
        <v>313</v>
      </c>
      <c r="B28" s="186">
        <f>+B29</f>
        <v>86</v>
      </c>
    </row>
    <row r="29" spans="1:4" ht="15" customHeight="1" x14ac:dyDescent="0.2">
      <c r="A29" s="187" t="s">
        <v>177</v>
      </c>
      <c r="B29" s="188">
        <v>86</v>
      </c>
    </row>
    <row r="30" spans="1:4" s="204" customFormat="1" ht="15" customHeight="1" x14ac:dyDescent="0.2">
      <c r="A30" s="185" t="s">
        <v>289</v>
      </c>
      <c r="B30" s="186">
        <f>+B31</f>
        <v>3370</v>
      </c>
    </row>
    <row r="31" spans="1:4" ht="15" customHeight="1" x14ac:dyDescent="0.2">
      <c r="A31" s="187" t="s">
        <v>178</v>
      </c>
      <c r="B31" s="188">
        <v>3370</v>
      </c>
      <c r="D31" s="206"/>
    </row>
    <row r="32" spans="1:4" ht="15" customHeight="1" x14ac:dyDescent="0.2">
      <c r="A32" s="185" t="s">
        <v>179</v>
      </c>
      <c r="B32" s="186">
        <f>+B33+B34</f>
        <v>5168</v>
      </c>
    </row>
    <row r="33" spans="1:4" ht="15" customHeight="1" x14ac:dyDescent="0.2">
      <c r="A33" s="187" t="s">
        <v>169</v>
      </c>
      <c r="B33" s="188">
        <f>+B26</f>
        <v>1172</v>
      </c>
    </row>
    <row r="34" spans="1:4" ht="15" customHeight="1" x14ac:dyDescent="0.2">
      <c r="A34" s="187" t="s">
        <v>310</v>
      </c>
      <c r="B34" s="188">
        <f>+B27+B29+B31</f>
        <v>3996</v>
      </c>
    </row>
    <row r="35" spans="1:4" s="209" customFormat="1" ht="9" customHeight="1" x14ac:dyDescent="0.2">
      <c r="A35" s="207"/>
      <c r="B35" s="208"/>
    </row>
    <row r="37" spans="1:4" s="211" customFormat="1" x14ac:dyDescent="0.2">
      <c r="A37" s="212" t="s">
        <v>180</v>
      </c>
      <c r="B37" s="210"/>
    </row>
    <row r="38" spans="1:4" x14ac:dyDescent="0.2">
      <c r="A38" s="209"/>
    </row>
    <row r="39" spans="1:4" s="188" customFormat="1" ht="12.95" customHeight="1" x14ac:dyDescent="0.2">
      <c r="A39" s="228" t="s">
        <v>236</v>
      </c>
      <c r="C39" s="198"/>
      <c r="D39" s="198"/>
    </row>
  </sheetData>
  <mergeCells count="3">
    <mergeCell ref="A2:B2"/>
    <mergeCell ref="A3:B3"/>
    <mergeCell ref="A1:B1"/>
  </mergeCells>
  <printOptions horizontalCentered="1"/>
  <pageMargins left="0.74803149606299202" right="0.74803149606299202" top="0.78740157480314998" bottom="0.59055118110236204" header="0.511811023622047" footer="0.511811023622047"/>
  <pageSetup scale="63" orientation="landscape" horizontalDpi="1200" verticalDpi="1200" r:id="rId1"/>
  <headerFooter>
    <oddHeader>&amp;R&amp;"Arial,Negrita"&amp;14&amp;K000000Resumen Estadístico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9"/>
  <sheetViews>
    <sheetView zoomScaleNormal="100" workbookViewId="0">
      <selection sqref="A1:B1"/>
    </sheetView>
  </sheetViews>
  <sheetFormatPr baseColWidth="10" defaultColWidth="15" defaultRowHeight="12.75" x14ac:dyDescent="0.2"/>
  <cols>
    <col min="1" max="1" width="84.7109375" style="213" bestFit="1" customWidth="1"/>
    <col min="2" max="2" width="13.7109375" style="192" customWidth="1"/>
    <col min="3" max="94" width="12.42578125" style="213" customWidth="1"/>
    <col min="95" max="100" width="14" style="213" customWidth="1"/>
    <col min="101" max="16384" width="15" style="213"/>
  </cols>
  <sheetData>
    <row r="1" spans="1:4" ht="15" customHeight="1" x14ac:dyDescent="0.2">
      <c r="A1" s="287" t="s">
        <v>11</v>
      </c>
      <c r="B1" s="287"/>
    </row>
    <row r="2" spans="1:4" ht="15" customHeight="1" x14ac:dyDescent="0.2">
      <c r="A2" s="286" t="s">
        <v>311</v>
      </c>
      <c r="B2" s="286"/>
    </row>
    <row r="3" spans="1:4" ht="15" customHeight="1" x14ac:dyDescent="0.2">
      <c r="A3" s="286" t="s">
        <v>335</v>
      </c>
      <c r="B3" s="286"/>
    </row>
    <row r="4" spans="1:4" ht="12" customHeight="1" x14ac:dyDescent="0.2">
      <c r="A4" s="214"/>
    </row>
    <row r="5" spans="1:4" ht="15" customHeight="1" x14ac:dyDescent="0.2">
      <c r="A5" s="173" t="s">
        <v>354</v>
      </c>
      <c r="B5" s="215">
        <v>50</v>
      </c>
    </row>
    <row r="6" spans="1:4" ht="12" customHeight="1" x14ac:dyDescent="0.2">
      <c r="A6" s="216"/>
    </row>
    <row r="7" spans="1:4" ht="15" customHeight="1" x14ac:dyDescent="0.2">
      <c r="A7" s="173" t="s">
        <v>355</v>
      </c>
      <c r="B7" s="217"/>
    </row>
    <row r="8" spans="1:4" ht="9" customHeight="1" x14ac:dyDescent="0.2">
      <c r="A8" s="218"/>
      <c r="B8" s="219"/>
    </row>
    <row r="9" spans="1:4" s="174" customFormat="1" hidden="1" x14ac:dyDescent="0.2">
      <c r="A9" s="175" t="s">
        <v>309</v>
      </c>
      <c r="B9" s="190">
        <f>SUM(B10:B11)</f>
        <v>0</v>
      </c>
    </row>
    <row r="10" spans="1:4" hidden="1" x14ac:dyDescent="0.2">
      <c r="A10" s="191" t="s">
        <v>184</v>
      </c>
      <c r="B10" s="192">
        <v>0</v>
      </c>
    </row>
    <row r="11" spans="1:4" hidden="1" x14ac:dyDescent="0.2">
      <c r="A11" s="191" t="s">
        <v>183</v>
      </c>
      <c r="B11" s="192">
        <v>0</v>
      </c>
    </row>
    <row r="12" spans="1:4" ht="15" customHeight="1" x14ac:dyDescent="0.2">
      <c r="A12" s="189" t="s">
        <v>309</v>
      </c>
      <c r="B12" s="190">
        <f>SUM(B13:B14)</f>
        <v>27</v>
      </c>
    </row>
    <row r="13" spans="1:4" ht="15" customHeight="1" x14ac:dyDescent="0.2">
      <c r="A13" s="191" t="s">
        <v>184</v>
      </c>
      <c r="B13" s="192">
        <v>22</v>
      </c>
    </row>
    <row r="14" spans="1:4" s="174" customFormat="1" x14ac:dyDescent="0.2">
      <c r="A14" s="237" t="s">
        <v>183</v>
      </c>
      <c r="B14" s="192">
        <v>5</v>
      </c>
      <c r="C14" s="236"/>
      <c r="D14" s="220"/>
    </row>
    <row r="15" spans="1:4" ht="15" customHeight="1" x14ac:dyDescent="0.2">
      <c r="A15" s="175" t="s">
        <v>247</v>
      </c>
      <c r="B15" s="190">
        <f>SUM(B16:B17)</f>
        <v>2760</v>
      </c>
      <c r="C15" s="221"/>
      <c r="D15" s="222"/>
    </row>
    <row r="16" spans="1:4" ht="15" customHeight="1" x14ac:dyDescent="0.2">
      <c r="A16" s="191" t="s">
        <v>184</v>
      </c>
      <c r="B16" s="192">
        <v>997</v>
      </c>
      <c r="C16" s="221"/>
      <c r="D16" s="222"/>
    </row>
    <row r="17" spans="1:10" s="174" customFormat="1" ht="15" customHeight="1" x14ac:dyDescent="0.2">
      <c r="A17" s="191" t="s">
        <v>183</v>
      </c>
      <c r="B17" s="192">
        <v>1763</v>
      </c>
      <c r="C17" s="213"/>
    </row>
    <row r="18" spans="1:10" ht="15" customHeight="1" x14ac:dyDescent="0.2">
      <c r="A18" s="175" t="s">
        <v>196</v>
      </c>
      <c r="B18" s="190">
        <f>SUM(B19:B20)</f>
        <v>2787</v>
      </c>
    </row>
    <row r="19" spans="1:10" ht="15" customHeight="1" x14ac:dyDescent="0.2">
      <c r="A19" s="191" t="s">
        <v>184</v>
      </c>
      <c r="B19" s="192">
        <f>+B13+B16</f>
        <v>1019</v>
      </c>
    </row>
    <row r="20" spans="1:10" ht="15" customHeight="1" x14ac:dyDescent="0.2">
      <c r="A20" s="191" t="s">
        <v>183</v>
      </c>
      <c r="B20" s="192">
        <f>+B14+B17</f>
        <v>1768</v>
      </c>
    </row>
    <row r="21" spans="1:10" ht="9" customHeight="1" x14ac:dyDescent="0.2">
      <c r="A21" s="274" t="s">
        <v>183</v>
      </c>
    </row>
    <row r="22" spans="1:10" ht="15" customHeight="1" x14ac:dyDescent="0.2">
      <c r="A22" s="173" t="s">
        <v>356</v>
      </c>
      <c r="B22" s="217"/>
    </row>
    <row r="23" spans="1:10" ht="9" customHeight="1" x14ac:dyDescent="0.2">
      <c r="A23" s="218"/>
      <c r="B23" s="219"/>
    </row>
    <row r="24" spans="1:10" s="174" customFormat="1" x14ac:dyDescent="0.2">
      <c r="A24" s="175" t="s">
        <v>175</v>
      </c>
      <c r="B24" s="190">
        <f>SUM(B25:B26)</f>
        <v>296</v>
      </c>
    </row>
    <row r="25" spans="1:10" s="174" customFormat="1" x14ac:dyDescent="0.2">
      <c r="A25" s="191" t="s">
        <v>199</v>
      </c>
      <c r="B25" s="192">
        <v>70</v>
      </c>
    </row>
    <row r="26" spans="1:10" x14ac:dyDescent="0.2">
      <c r="A26" s="191" t="s">
        <v>181</v>
      </c>
      <c r="B26" s="192">
        <v>226</v>
      </c>
    </row>
    <row r="27" spans="1:10" s="174" customFormat="1" x14ac:dyDescent="0.2">
      <c r="A27" s="175" t="s">
        <v>313</v>
      </c>
      <c r="B27" s="190">
        <f>SUM(B28:B29)</f>
        <v>28</v>
      </c>
    </row>
    <row r="28" spans="1:10" x14ac:dyDescent="0.2">
      <c r="A28" s="191" t="s">
        <v>199</v>
      </c>
      <c r="B28" s="192">
        <v>0</v>
      </c>
    </row>
    <row r="29" spans="1:10" ht="15" customHeight="1" x14ac:dyDescent="0.2">
      <c r="A29" s="191" t="s">
        <v>181</v>
      </c>
      <c r="B29" s="192">
        <v>28</v>
      </c>
      <c r="I29" s="223"/>
      <c r="J29" s="224"/>
    </row>
    <row r="30" spans="1:10" s="174" customFormat="1" ht="15" customHeight="1" x14ac:dyDescent="0.2">
      <c r="A30" s="175" t="s">
        <v>314</v>
      </c>
      <c r="B30" s="190">
        <f>SUM(B31)</f>
        <v>1468</v>
      </c>
    </row>
    <row r="31" spans="1:10" ht="15" customHeight="1" x14ac:dyDescent="0.2">
      <c r="A31" s="191" t="s">
        <v>182</v>
      </c>
      <c r="B31" s="192">
        <v>1468</v>
      </c>
    </row>
    <row r="32" spans="1:10" s="174" customFormat="1" ht="15" customHeight="1" x14ac:dyDescent="0.2">
      <c r="A32" s="175" t="s">
        <v>200</v>
      </c>
      <c r="B32" s="190">
        <f>SUM(B33:B34)</f>
        <v>1792</v>
      </c>
    </row>
    <row r="33" spans="1:2" ht="15" customHeight="1" x14ac:dyDescent="0.2">
      <c r="A33" s="191" t="s">
        <v>199</v>
      </c>
      <c r="B33" s="192">
        <f>+B25+B28+B31</f>
        <v>1538</v>
      </c>
    </row>
    <row r="34" spans="1:2" ht="15" customHeight="1" x14ac:dyDescent="0.2">
      <c r="A34" s="191" t="s">
        <v>181</v>
      </c>
      <c r="B34" s="192">
        <f>+B26+B29</f>
        <v>254</v>
      </c>
    </row>
    <row r="35" spans="1:2" ht="9" customHeight="1" x14ac:dyDescent="0.2">
      <c r="A35" s="225"/>
      <c r="B35" s="226"/>
    </row>
    <row r="37" spans="1:2" s="227" customFormat="1" x14ac:dyDescent="0.2">
      <c r="A37" s="181" t="s">
        <v>180</v>
      </c>
      <c r="B37" s="192"/>
    </row>
    <row r="38" spans="1:2" ht="12.95" customHeight="1" x14ac:dyDescent="0.2"/>
    <row r="39" spans="1:2" x14ac:dyDescent="0.2">
      <c r="A39" s="229" t="s">
        <v>237</v>
      </c>
    </row>
  </sheetData>
  <mergeCells count="3">
    <mergeCell ref="A2:B2"/>
    <mergeCell ref="A3:B3"/>
    <mergeCell ref="A1:B1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421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5.42578125" style="160" customWidth="1"/>
    <col min="2" max="2" width="13.42578125" style="162" customWidth="1"/>
    <col min="3" max="4" width="13.42578125" style="161" customWidth="1"/>
    <col min="5" max="16384" width="11.42578125" style="160"/>
  </cols>
  <sheetData>
    <row r="1" spans="1:6" ht="15" customHeight="1" x14ac:dyDescent="0.2">
      <c r="A1" s="288" t="s">
        <v>11</v>
      </c>
      <c r="B1" s="288"/>
      <c r="C1" s="288"/>
      <c r="D1" s="288"/>
    </row>
    <row r="2" spans="1:6" ht="15" customHeight="1" x14ac:dyDescent="0.2">
      <c r="A2" s="288" t="s">
        <v>357</v>
      </c>
      <c r="B2" s="288"/>
      <c r="C2" s="288"/>
      <c r="D2" s="288"/>
    </row>
    <row r="3" spans="1:6" ht="15" customHeight="1" x14ac:dyDescent="0.2"/>
    <row r="4" spans="1:6" ht="12.75" customHeight="1" x14ac:dyDescent="0.2">
      <c r="A4" s="289" t="s">
        <v>6</v>
      </c>
      <c r="B4" s="290" t="s">
        <v>258</v>
      </c>
      <c r="C4" s="290" t="s">
        <v>259</v>
      </c>
      <c r="D4" s="290"/>
    </row>
    <row r="5" spans="1:6" ht="12" customHeight="1" x14ac:dyDescent="0.2">
      <c r="A5" s="289"/>
      <c r="B5" s="290"/>
      <c r="C5" s="290"/>
      <c r="D5" s="290"/>
    </row>
    <row r="6" spans="1:6" ht="12" customHeight="1" x14ac:dyDescent="0.2">
      <c r="A6" s="289"/>
      <c r="B6" s="290"/>
      <c r="C6" s="163" t="s">
        <v>256</v>
      </c>
      <c r="D6" s="163" t="s">
        <v>257</v>
      </c>
    </row>
    <row r="7" spans="1:6" ht="9" customHeight="1" x14ac:dyDescent="0.2">
      <c r="B7" s="164"/>
      <c r="C7" s="165"/>
      <c r="D7" s="165"/>
    </row>
    <row r="8" spans="1:6" ht="15" customHeight="1" x14ac:dyDescent="0.2">
      <c r="A8" s="32" t="s">
        <v>7</v>
      </c>
      <c r="B8" s="193">
        <v>22</v>
      </c>
      <c r="C8" s="161">
        <v>848728</v>
      </c>
      <c r="D8" s="161">
        <v>1023583</v>
      </c>
    </row>
    <row r="9" spans="1:6" ht="15" customHeight="1" x14ac:dyDescent="0.2">
      <c r="A9" s="32" t="s">
        <v>8</v>
      </c>
      <c r="B9" s="193">
        <v>33</v>
      </c>
      <c r="C9" s="161">
        <v>418014</v>
      </c>
      <c r="D9" s="161">
        <v>533680</v>
      </c>
    </row>
    <row r="10" spans="1:6" ht="15" customHeight="1" x14ac:dyDescent="0.2">
      <c r="A10" s="32" t="s">
        <v>147</v>
      </c>
      <c r="B10" s="193">
        <v>38</v>
      </c>
      <c r="C10" s="161">
        <v>793578</v>
      </c>
      <c r="D10" s="161">
        <v>2231634</v>
      </c>
    </row>
    <row r="11" spans="1:6" ht="15" customHeight="1" x14ac:dyDescent="0.2">
      <c r="A11" s="32" t="s">
        <v>99</v>
      </c>
      <c r="B11" s="193">
        <v>8</v>
      </c>
      <c r="C11" s="161">
        <v>347477</v>
      </c>
      <c r="D11" s="161">
        <v>1239977</v>
      </c>
    </row>
    <row r="12" spans="1:6" ht="15" customHeight="1" x14ac:dyDescent="0.2">
      <c r="A12" s="32" t="s">
        <v>149</v>
      </c>
      <c r="B12" s="194">
        <v>6</v>
      </c>
      <c r="C12" s="161">
        <v>99686</v>
      </c>
      <c r="D12" s="161">
        <v>194110</v>
      </c>
      <c r="F12" s="26"/>
    </row>
    <row r="13" spans="1:6" ht="15" customHeight="1" x14ac:dyDescent="0.2">
      <c r="A13" s="32" t="s">
        <v>119</v>
      </c>
      <c r="B13" s="194">
        <v>10</v>
      </c>
      <c r="C13" s="161">
        <v>217331</v>
      </c>
      <c r="D13" s="161">
        <v>736555</v>
      </c>
      <c r="F13" s="26"/>
    </row>
    <row r="14" spans="1:6" ht="15" customHeight="1" x14ac:dyDescent="0.2">
      <c r="A14" s="32" t="s">
        <v>120</v>
      </c>
      <c r="B14" s="194">
        <v>6</v>
      </c>
      <c r="C14" s="161">
        <v>139778</v>
      </c>
      <c r="D14" s="161">
        <v>910691</v>
      </c>
      <c r="F14" s="26"/>
    </row>
    <row r="15" spans="1:6" ht="15" customHeight="1" x14ac:dyDescent="0.2">
      <c r="A15" s="32" t="s">
        <v>260</v>
      </c>
      <c r="B15" s="194">
        <v>17</v>
      </c>
      <c r="C15" s="161">
        <v>476866</v>
      </c>
      <c r="D15" s="161">
        <v>764762</v>
      </c>
      <c r="F15" s="26"/>
    </row>
    <row r="16" spans="1:6" ht="15" customHeight="1" x14ac:dyDescent="0.2">
      <c r="A16" s="166" t="s">
        <v>261</v>
      </c>
      <c r="B16" s="195">
        <f>SUM(B8:B15)</f>
        <v>140</v>
      </c>
      <c r="C16" s="167">
        <f>SUM(C8:C15)</f>
        <v>3341458</v>
      </c>
      <c r="D16" s="167">
        <f>SUM(D8:D15)</f>
        <v>7634992</v>
      </c>
      <c r="F16" s="29"/>
    </row>
    <row r="17" spans="1:6" ht="15" customHeight="1" x14ac:dyDescent="0.2">
      <c r="A17" s="184" t="s">
        <v>285</v>
      </c>
      <c r="B17" s="179"/>
      <c r="C17" s="29">
        <v>23085</v>
      </c>
      <c r="D17" s="29">
        <v>30411</v>
      </c>
      <c r="F17" s="29"/>
    </row>
    <row r="18" spans="1:6" ht="15" customHeight="1" x14ac:dyDescent="0.2">
      <c r="A18" s="33" t="s">
        <v>262</v>
      </c>
      <c r="B18" s="167"/>
      <c r="C18" s="167">
        <f>SUM(C16:C17)</f>
        <v>3364543</v>
      </c>
      <c r="D18" s="167">
        <f>SUM(D16:D17)</f>
        <v>7665403</v>
      </c>
      <c r="F18" s="29"/>
    </row>
    <row r="19" spans="1:6" x14ac:dyDescent="0.2">
      <c r="B19" s="161"/>
      <c r="F19" s="29"/>
    </row>
    <row r="20" spans="1:6" ht="12.75" customHeight="1" x14ac:dyDescent="0.2">
      <c r="A20" s="140" t="s">
        <v>238</v>
      </c>
    </row>
    <row r="21" spans="1:6" ht="12.75" customHeight="1" x14ac:dyDescent="0.2"/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</sheetData>
  <mergeCells count="5">
    <mergeCell ref="A1:D1"/>
    <mergeCell ref="A2:D2"/>
    <mergeCell ref="A4:A6"/>
    <mergeCell ref="B4:B6"/>
    <mergeCell ref="C4:D5"/>
  </mergeCells>
  <printOptions horizontalCentered="1"/>
  <pageMargins left="0.39370078740157499" right="0.39370078740157499" top="0.59055118110236204" bottom="0.39370078740157499" header="0.39370078740157499" footer="0"/>
  <pageSetup scale="75" orientation="portrait"/>
  <headerFooter alignWithMargins="0">
    <oddHeader xml:space="preserve">&amp;R&amp;"Arial,Negrita"&amp;14Resumen Estadístico 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7"/>
  <sheetViews>
    <sheetView workbookViewId="0">
      <selection sqref="A1:E1"/>
    </sheetView>
  </sheetViews>
  <sheetFormatPr baseColWidth="10" defaultColWidth="11.42578125" defaultRowHeight="12.75" x14ac:dyDescent="0.2"/>
  <cols>
    <col min="1" max="1" width="47.28515625" style="131" customWidth="1"/>
    <col min="2" max="5" width="11.7109375" style="131" customWidth="1"/>
    <col min="6" max="16384" width="11.42578125" style="131"/>
  </cols>
  <sheetData>
    <row r="1" spans="1:8" ht="15" customHeight="1" x14ac:dyDescent="0.2">
      <c r="A1" s="291" t="s">
        <v>11</v>
      </c>
      <c r="B1" s="291"/>
      <c r="C1" s="291"/>
      <c r="D1" s="291"/>
      <c r="E1" s="291"/>
    </row>
    <row r="2" spans="1:8" ht="15" customHeight="1" x14ac:dyDescent="0.2">
      <c r="A2" s="291" t="s">
        <v>358</v>
      </c>
      <c r="B2" s="291"/>
      <c r="C2" s="291"/>
      <c r="D2" s="291"/>
      <c r="E2" s="291"/>
    </row>
    <row r="4" spans="1:8" ht="12.75" customHeight="1" x14ac:dyDescent="0.2">
      <c r="A4" s="292" t="s">
        <v>219</v>
      </c>
      <c r="B4" s="292" t="s">
        <v>35</v>
      </c>
      <c r="C4" s="293" t="s">
        <v>220</v>
      </c>
      <c r="D4" s="293" t="s">
        <v>221</v>
      </c>
      <c r="E4" s="293" t="s">
        <v>222</v>
      </c>
    </row>
    <row r="5" spans="1:8" ht="12.75" customHeight="1" x14ac:dyDescent="0.2">
      <c r="A5" s="292"/>
      <c r="B5" s="292"/>
      <c r="C5" s="293"/>
      <c r="D5" s="293"/>
      <c r="E5" s="293"/>
    </row>
    <row r="6" spans="1:8" ht="12.75" customHeight="1" x14ac:dyDescent="0.2">
      <c r="A6" s="292"/>
      <c r="B6" s="292"/>
      <c r="C6" s="293"/>
      <c r="D6" s="293"/>
      <c r="E6" s="293"/>
    </row>
    <row r="7" spans="1:8" ht="9" customHeight="1" x14ac:dyDescent="0.2">
      <c r="A7" s="132"/>
      <c r="B7" s="132"/>
      <c r="C7" s="132"/>
      <c r="D7" s="132"/>
      <c r="E7" s="132"/>
    </row>
    <row r="8" spans="1:8" ht="15" customHeight="1" x14ac:dyDescent="0.2">
      <c r="A8" s="25" t="s">
        <v>7</v>
      </c>
      <c r="B8" s="27">
        <v>458</v>
      </c>
      <c r="C8" s="27">
        <v>276</v>
      </c>
      <c r="D8" s="27">
        <v>170</v>
      </c>
      <c r="E8" s="27">
        <v>274</v>
      </c>
    </row>
    <row r="9" spans="1:8" ht="15" customHeight="1" x14ac:dyDescent="0.2">
      <c r="A9" s="25" t="s">
        <v>8</v>
      </c>
      <c r="B9" s="27">
        <v>80</v>
      </c>
      <c r="C9" s="27">
        <v>39</v>
      </c>
      <c r="D9" s="27">
        <v>206</v>
      </c>
      <c r="E9" s="27">
        <v>353</v>
      </c>
      <c r="H9" s="133"/>
    </row>
    <row r="10" spans="1:8" ht="15" customHeight="1" x14ac:dyDescent="0.2">
      <c r="A10" s="25" t="s">
        <v>147</v>
      </c>
      <c r="B10" s="27">
        <v>209</v>
      </c>
      <c r="C10" s="27">
        <v>159</v>
      </c>
      <c r="D10" s="27">
        <v>200</v>
      </c>
      <c r="E10" s="27">
        <v>2601</v>
      </c>
      <c r="H10" s="133"/>
    </row>
    <row r="11" spans="1:8" ht="15" customHeight="1" x14ac:dyDescent="0.2">
      <c r="A11" s="25" t="s">
        <v>99</v>
      </c>
      <c r="B11" s="27">
        <v>140</v>
      </c>
      <c r="C11" s="27">
        <v>78</v>
      </c>
      <c r="D11" s="27">
        <v>82</v>
      </c>
      <c r="E11" s="27">
        <v>950</v>
      </c>
      <c r="H11" s="133"/>
    </row>
    <row r="12" spans="1:8" ht="15" customHeight="1" x14ac:dyDescent="0.2">
      <c r="A12" s="25" t="s">
        <v>149</v>
      </c>
      <c r="B12" s="27">
        <v>18</v>
      </c>
      <c r="C12" s="27">
        <v>6</v>
      </c>
      <c r="D12" s="27">
        <v>12</v>
      </c>
      <c r="E12" s="27">
        <v>0</v>
      </c>
      <c r="H12" s="133"/>
    </row>
    <row r="13" spans="1:8" ht="15" customHeight="1" x14ac:dyDescent="0.2">
      <c r="A13" s="25" t="s">
        <v>119</v>
      </c>
      <c r="B13" s="27">
        <v>24</v>
      </c>
      <c r="C13" s="27">
        <v>5</v>
      </c>
      <c r="D13" s="27">
        <v>0</v>
      </c>
      <c r="E13" s="27">
        <v>0</v>
      </c>
      <c r="H13" s="133"/>
    </row>
    <row r="14" spans="1:8" ht="15" customHeight="1" x14ac:dyDescent="0.2">
      <c r="A14" s="25" t="s">
        <v>120</v>
      </c>
      <c r="B14" s="27">
        <v>108</v>
      </c>
      <c r="C14" s="27">
        <v>20</v>
      </c>
      <c r="D14" s="27">
        <v>84</v>
      </c>
      <c r="E14" s="27">
        <v>2104</v>
      </c>
    </row>
    <row r="15" spans="1:8" ht="15" customHeight="1" x14ac:dyDescent="0.2">
      <c r="A15" s="25" t="s">
        <v>283</v>
      </c>
      <c r="B15" s="27">
        <v>127</v>
      </c>
      <c r="C15" s="27">
        <v>207</v>
      </c>
      <c r="D15" s="27">
        <v>61</v>
      </c>
      <c r="E15" s="27">
        <v>193</v>
      </c>
    </row>
    <row r="16" spans="1:8" ht="15" customHeight="1" x14ac:dyDescent="0.2">
      <c r="A16" s="25" t="s">
        <v>5</v>
      </c>
      <c r="B16" s="27">
        <v>60</v>
      </c>
      <c r="C16" s="27">
        <v>84</v>
      </c>
      <c r="D16" s="27">
        <v>47</v>
      </c>
      <c r="E16" s="27">
        <v>511</v>
      </c>
    </row>
    <row r="17" spans="1:6" ht="9" customHeight="1" x14ac:dyDescent="0.2">
      <c r="B17" s="134"/>
      <c r="C17" s="134"/>
      <c r="D17" s="134"/>
      <c r="E17" s="134"/>
    </row>
    <row r="18" spans="1:6" ht="15" customHeight="1" x14ac:dyDescent="0.2">
      <c r="A18" s="135" t="s">
        <v>122</v>
      </c>
      <c r="B18" s="136">
        <f>SUM(B8:B16)</f>
        <v>1224</v>
      </c>
      <c r="C18" s="136">
        <f>SUM(C8:C16)</f>
        <v>874</v>
      </c>
      <c r="D18" s="136">
        <f>SUM(D8:D16)</f>
        <v>862</v>
      </c>
      <c r="E18" s="136">
        <f>SUM(E8:E16)</f>
        <v>6986</v>
      </c>
    </row>
    <row r="20" spans="1:6" x14ac:dyDescent="0.2">
      <c r="A20" s="140" t="s">
        <v>239</v>
      </c>
    </row>
    <row r="23" spans="1:6" x14ac:dyDescent="0.2">
      <c r="C23" s="137"/>
      <c r="D23" s="137"/>
      <c r="E23" s="137"/>
      <c r="F23" s="137"/>
    </row>
    <row r="24" spans="1:6" x14ac:dyDescent="0.2">
      <c r="C24" s="137"/>
      <c r="D24" s="137"/>
      <c r="E24" s="137"/>
      <c r="F24" s="137"/>
    </row>
    <row r="25" spans="1:6" x14ac:dyDescent="0.2">
      <c r="C25" s="137"/>
      <c r="D25" s="137"/>
      <c r="E25" s="137"/>
      <c r="F25" s="137"/>
    </row>
    <row r="26" spans="1:6" x14ac:dyDescent="0.2">
      <c r="C26" s="137"/>
      <c r="D26" s="137"/>
      <c r="E26" s="137"/>
      <c r="F26" s="137"/>
    </row>
    <row r="27" spans="1:6" x14ac:dyDescent="0.2">
      <c r="C27" s="137"/>
      <c r="D27" s="137"/>
      <c r="E27" s="137"/>
      <c r="F27" s="137"/>
    </row>
  </sheetData>
  <mergeCells count="7"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39370078740157499" right="0.39370078740157499" top="0.59055118110236204" bottom="0.39370078740157499" header="0" footer="0"/>
  <pageSetup scale="8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zoomScaleNormal="100" workbookViewId="0">
      <selection sqref="A1:B1"/>
    </sheetView>
  </sheetViews>
  <sheetFormatPr baseColWidth="10" defaultRowHeight="12.75" x14ac:dyDescent="0.2"/>
  <cols>
    <col min="1" max="1" width="47.140625" customWidth="1"/>
    <col min="2" max="3" width="15" customWidth="1"/>
  </cols>
  <sheetData>
    <row r="1" spans="1:3" s="22" customFormat="1" ht="15" customHeight="1" x14ac:dyDescent="0.2">
      <c r="A1" s="276" t="s">
        <v>11</v>
      </c>
      <c r="B1" s="276"/>
    </row>
    <row r="2" spans="1:3" s="22" customFormat="1" ht="15" customHeight="1" x14ac:dyDescent="0.2">
      <c r="A2" s="279" t="s">
        <v>359</v>
      </c>
      <c r="B2" s="279"/>
      <c r="C2" s="23"/>
    </row>
    <row r="3" spans="1:3" s="22" customFormat="1" ht="15" customHeight="1" x14ac:dyDescent="0.2">
      <c r="A3" s="66"/>
      <c r="B3" s="67"/>
    </row>
    <row r="4" spans="1:3" s="22" customFormat="1" ht="9" customHeight="1" x14ac:dyDescent="0.2">
      <c r="A4" s="64"/>
      <c r="B4" s="65"/>
    </row>
    <row r="5" spans="1:3" s="22" customFormat="1" ht="15" customHeight="1" x14ac:dyDescent="0.2">
      <c r="A5" s="32" t="s">
        <v>134</v>
      </c>
      <c r="B5" s="31">
        <v>1875353</v>
      </c>
    </row>
    <row r="6" spans="1:3" s="22" customFormat="1" ht="15" customHeight="1" x14ac:dyDescent="0.2">
      <c r="A6" s="32" t="s">
        <v>135</v>
      </c>
      <c r="B6" s="31">
        <v>596526</v>
      </c>
    </row>
    <row r="7" spans="1:3" s="22" customFormat="1" ht="15" customHeight="1" x14ac:dyDescent="0.2">
      <c r="A7" s="32" t="s">
        <v>170</v>
      </c>
      <c r="B7" s="31">
        <v>381654</v>
      </c>
    </row>
    <row r="8" spans="1:3" s="22" customFormat="1" ht="15" customHeight="1" x14ac:dyDescent="0.2">
      <c r="A8" s="32" t="s">
        <v>171</v>
      </c>
      <c r="B8" s="31">
        <v>109479</v>
      </c>
    </row>
    <row r="9" spans="1:3" s="22" customFormat="1" ht="15" customHeight="1" x14ac:dyDescent="0.2">
      <c r="A9" s="184" t="s">
        <v>337</v>
      </c>
      <c r="B9" s="31">
        <v>22071</v>
      </c>
    </row>
    <row r="10" spans="1:3" s="22" customFormat="1" ht="9" customHeight="1" x14ac:dyDescent="0.2">
      <c r="A10" s="26"/>
    </row>
    <row r="11" spans="1:3" s="22" customFormat="1" ht="15" customHeight="1" x14ac:dyDescent="0.2">
      <c r="A11" s="33" t="s">
        <v>122</v>
      </c>
      <c r="B11" s="34">
        <f>SUM(B5:B10)</f>
        <v>2985083</v>
      </c>
    </row>
    <row r="12" spans="1:3" x14ac:dyDescent="0.2">
      <c r="A12" s="1"/>
    </row>
    <row r="13" spans="1:3" x14ac:dyDescent="0.2">
      <c r="A13" s="140" t="s">
        <v>240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7"/>
  <sheetViews>
    <sheetView zoomScaleNormal="100" workbookViewId="0">
      <selection sqref="A1:B1"/>
    </sheetView>
  </sheetViews>
  <sheetFormatPr baseColWidth="10" defaultRowHeight="12.75" x14ac:dyDescent="0.2"/>
  <cols>
    <col min="1" max="1" width="42.42578125" customWidth="1"/>
    <col min="2" max="2" width="10.42578125" customWidth="1"/>
  </cols>
  <sheetData>
    <row r="1" spans="1:3" ht="15" customHeight="1" x14ac:dyDescent="0.2">
      <c r="A1" s="276" t="s">
        <v>11</v>
      </c>
      <c r="B1" s="276"/>
    </row>
    <row r="2" spans="1:3" ht="15" customHeight="1" x14ac:dyDescent="0.2">
      <c r="A2" s="276" t="s">
        <v>360</v>
      </c>
      <c r="B2" s="276"/>
      <c r="C2" s="7"/>
    </row>
    <row r="3" spans="1:3" x14ac:dyDescent="0.2">
      <c r="A3" s="111"/>
      <c r="B3" s="112"/>
    </row>
    <row r="4" spans="1:3" ht="9" customHeight="1" x14ac:dyDescent="0.2">
      <c r="A4" s="77"/>
      <c r="B4" s="78"/>
    </row>
    <row r="5" spans="1:3" ht="15" customHeight="1" x14ac:dyDescent="0.2">
      <c r="A5" s="74" t="s">
        <v>194</v>
      </c>
      <c r="B5" s="85">
        <f>SUM(B6:B11)</f>
        <v>25701</v>
      </c>
    </row>
    <row r="6" spans="1:3" ht="15" customHeight="1" x14ac:dyDescent="0.2">
      <c r="A6" s="25" t="s">
        <v>188</v>
      </c>
      <c r="B6" s="31">
        <v>6552</v>
      </c>
    </row>
    <row r="7" spans="1:3" ht="15" customHeight="1" x14ac:dyDescent="0.2">
      <c r="A7" s="25" t="s">
        <v>190</v>
      </c>
      <c r="B7" s="31">
        <v>710</v>
      </c>
    </row>
    <row r="8" spans="1:3" ht="15" customHeight="1" x14ac:dyDescent="0.2">
      <c r="A8" s="25" t="s">
        <v>189</v>
      </c>
      <c r="B8" s="31">
        <v>10000</v>
      </c>
    </row>
    <row r="9" spans="1:3" ht="15" customHeight="1" x14ac:dyDescent="0.2">
      <c r="A9" s="25" t="s">
        <v>191</v>
      </c>
      <c r="B9" s="31">
        <v>1354</v>
      </c>
    </row>
    <row r="10" spans="1:3" ht="15" customHeight="1" x14ac:dyDescent="0.2">
      <c r="A10" s="25" t="s">
        <v>193</v>
      </c>
      <c r="B10" s="31">
        <v>6504</v>
      </c>
    </row>
    <row r="11" spans="1:3" ht="15" customHeight="1" x14ac:dyDescent="0.2">
      <c r="A11" s="25" t="s">
        <v>192</v>
      </c>
      <c r="B11" s="31">
        <v>581</v>
      </c>
    </row>
    <row r="12" spans="1:3" ht="15" customHeight="1" x14ac:dyDescent="0.2">
      <c r="A12" s="74" t="s">
        <v>187</v>
      </c>
      <c r="B12" s="90">
        <v>3871</v>
      </c>
    </row>
    <row r="13" spans="1:3" ht="9" customHeight="1" x14ac:dyDescent="0.2">
      <c r="A13" s="79"/>
      <c r="B13" s="80"/>
    </row>
    <row r="14" spans="1:3" ht="15" customHeight="1" x14ac:dyDescent="0.2">
      <c r="A14" s="117" t="s">
        <v>122</v>
      </c>
      <c r="B14" s="70">
        <f>SUM(B5,B12)</f>
        <v>29572</v>
      </c>
    </row>
    <row r="15" spans="1:3" x14ac:dyDescent="0.2">
      <c r="B15" s="9"/>
    </row>
    <row r="16" spans="1:3" x14ac:dyDescent="0.2">
      <c r="A16" s="140" t="s">
        <v>266</v>
      </c>
    </row>
    <row r="17" spans="1:3" x14ac:dyDescent="0.2">
      <c r="A17" s="7"/>
      <c r="B17" s="8"/>
    </row>
    <row r="18" spans="1:3" x14ac:dyDescent="0.2">
      <c r="A18" s="1"/>
    </row>
    <row r="19" spans="1:3" x14ac:dyDescent="0.2">
      <c r="A19" s="1"/>
    </row>
    <row r="20" spans="1:3" x14ac:dyDescent="0.2">
      <c r="A20" s="1"/>
    </row>
    <row r="21" spans="1:3" x14ac:dyDescent="0.2">
      <c r="A21" s="11"/>
      <c r="B21" s="12"/>
      <c r="C21" s="12"/>
    </row>
    <row r="22" spans="1:3" x14ac:dyDescent="0.2">
      <c r="A22" s="11"/>
      <c r="B22" s="11"/>
      <c r="C22" s="11"/>
    </row>
    <row r="23" spans="1:3" x14ac:dyDescent="0.2">
      <c r="B23" s="9"/>
      <c r="C23" s="9"/>
    </row>
    <row r="24" spans="1:3" x14ac:dyDescent="0.2">
      <c r="B24" s="9"/>
      <c r="C24" s="9"/>
    </row>
    <row r="25" spans="1:3" x14ac:dyDescent="0.2">
      <c r="B25" s="9"/>
      <c r="C25" s="9"/>
    </row>
    <row r="26" spans="1:3" x14ac:dyDescent="0.2">
      <c r="B26" s="9"/>
      <c r="C26" s="9"/>
    </row>
    <row r="27" spans="1:3" x14ac:dyDescent="0.2">
      <c r="A27" s="7"/>
      <c r="B27" s="8"/>
      <c r="C27" s="8"/>
    </row>
    <row r="28" spans="1:3" x14ac:dyDescent="0.2">
      <c r="A28" s="5"/>
    </row>
    <row r="29" spans="1:3" x14ac:dyDescent="0.2">
      <c r="A29" s="7"/>
    </row>
    <row r="30" spans="1:3" x14ac:dyDescent="0.2">
      <c r="A30" s="1"/>
    </row>
    <row r="31" spans="1:3" x14ac:dyDescent="0.2">
      <c r="A31" s="1"/>
    </row>
    <row r="32" spans="1:3" x14ac:dyDescent="0.2">
      <c r="A32" s="1"/>
    </row>
    <row r="33" spans="1:1" x14ac:dyDescent="0.2">
      <c r="A33" s="1"/>
    </row>
    <row r="34" spans="1:1" x14ac:dyDescent="0.2">
      <c r="A34" s="7"/>
    </row>
    <row r="35" spans="1:1" x14ac:dyDescent="0.2">
      <c r="A35" s="6"/>
    </row>
    <row r="36" spans="1:1" x14ac:dyDescent="0.2">
      <c r="A36" s="5"/>
    </row>
    <row r="37" spans="1:1" x14ac:dyDescent="0.2">
      <c r="A37" s="5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5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0"/>
  <sheetViews>
    <sheetView zoomScaleNormal="100" workbookViewId="0">
      <selection sqref="A1:C1"/>
    </sheetView>
  </sheetViews>
  <sheetFormatPr baseColWidth="10" defaultRowHeight="12.75" x14ac:dyDescent="0.2"/>
  <cols>
    <col min="1" max="1" width="37.140625" customWidth="1"/>
    <col min="2" max="2" width="15.7109375" customWidth="1"/>
    <col min="3" max="3" width="13.7109375" customWidth="1"/>
  </cols>
  <sheetData>
    <row r="1" spans="1:3" ht="15" customHeight="1" x14ac:dyDescent="0.2">
      <c r="A1" s="276" t="s">
        <v>11</v>
      </c>
      <c r="B1" s="276"/>
      <c r="C1" s="276"/>
    </row>
    <row r="2" spans="1:3" ht="15" customHeight="1" x14ac:dyDescent="0.2">
      <c r="A2" s="276" t="s">
        <v>361</v>
      </c>
      <c r="B2" s="276"/>
      <c r="C2" s="276"/>
    </row>
    <row r="3" spans="1:3" x14ac:dyDescent="0.2">
      <c r="A3" s="114"/>
      <c r="B3" s="115"/>
      <c r="C3" s="116"/>
    </row>
    <row r="4" spans="1:3" ht="9" customHeight="1" x14ac:dyDescent="0.2">
      <c r="A4" s="81"/>
      <c r="B4" s="82"/>
    </row>
    <row r="5" spans="1:3" ht="15" customHeight="1" x14ac:dyDescent="0.2">
      <c r="A5" s="91" t="s">
        <v>138</v>
      </c>
      <c r="B5" s="29">
        <v>389182000</v>
      </c>
      <c r="C5" s="176">
        <f>+B5/$B$11</f>
        <v>6.9547635025510365E-3</v>
      </c>
    </row>
    <row r="6" spans="1:3" ht="15" customHeight="1" x14ac:dyDescent="0.2">
      <c r="A6" s="91" t="s">
        <v>139</v>
      </c>
      <c r="B6" s="29">
        <v>4078085000</v>
      </c>
      <c r="C6" s="176">
        <f>+B6/$B$11</f>
        <v>7.2876229420427568E-2</v>
      </c>
    </row>
    <row r="7" spans="1:3" ht="15" customHeight="1" x14ac:dyDescent="0.2">
      <c r="A7" s="91" t="s">
        <v>140</v>
      </c>
      <c r="B7" s="29">
        <v>1073363000</v>
      </c>
      <c r="C7" s="176">
        <f>+B7/$B$11</f>
        <v>1.9181220656116389E-2</v>
      </c>
    </row>
    <row r="8" spans="1:3" ht="15" customHeight="1" x14ac:dyDescent="0.2">
      <c r="A8" s="93" t="s">
        <v>141</v>
      </c>
      <c r="B8" s="85">
        <f>SUM(B5:B7)</f>
        <v>5540630000</v>
      </c>
      <c r="C8" s="177">
        <f>+B8/$B$11</f>
        <v>9.9012213579094996E-2</v>
      </c>
    </row>
    <row r="9" spans="1:3" ht="15" customHeight="1" x14ac:dyDescent="0.2">
      <c r="A9" s="92" t="s">
        <v>142</v>
      </c>
      <c r="B9" s="85">
        <v>50418425956</v>
      </c>
      <c r="C9" s="177">
        <f>+B9/$B$11</f>
        <v>0.90098778642090505</v>
      </c>
    </row>
    <row r="10" spans="1:3" ht="9" customHeight="1" x14ac:dyDescent="0.2">
      <c r="A10" s="77"/>
      <c r="B10" s="29"/>
      <c r="C10" s="118"/>
    </row>
    <row r="11" spans="1:3" ht="15" customHeight="1" x14ac:dyDescent="0.2">
      <c r="A11" s="86" t="s">
        <v>122</v>
      </c>
      <c r="B11" s="34">
        <f>SUM(B8:B9)</f>
        <v>55959055956</v>
      </c>
      <c r="C11" s="119">
        <f>+B11/$B$11</f>
        <v>1</v>
      </c>
    </row>
    <row r="12" spans="1:3" ht="15" customHeight="1" x14ac:dyDescent="0.2">
      <c r="A12" s="83"/>
      <c r="B12" s="8"/>
      <c r="C12" s="4"/>
    </row>
    <row r="13" spans="1:3" ht="15" customHeight="1" x14ac:dyDescent="0.2">
      <c r="A13" s="83"/>
      <c r="B13" s="8"/>
      <c r="C13" s="4"/>
    </row>
    <row r="14" spans="1:3" ht="15" customHeight="1" x14ac:dyDescent="0.2">
      <c r="A14" s="276" t="s">
        <v>11</v>
      </c>
      <c r="B14" s="276"/>
      <c r="C14" s="276"/>
    </row>
    <row r="15" spans="1:3" ht="15" customHeight="1" x14ac:dyDescent="0.2">
      <c r="A15" s="276" t="s">
        <v>362</v>
      </c>
      <c r="B15" s="276"/>
      <c r="C15" s="276"/>
    </row>
    <row r="16" spans="1:3" x14ac:dyDescent="0.2">
      <c r="A16" s="45"/>
      <c r="B16" s="45"/>
      <c r="C16" s="45"/>
    </row>
    <row r="17" spans="1:4" ht="9" customHeight="1" x14ac:dyDescent="0.2">
      <c r="A17" s="77"/>
      <c r="B17" s="31"/>
      <c r="C17" s="87"/>
    </row>
    <row r="18" spans="1:4" ht="15" customHeight="1" x14ac:dyDescent="0.2">
      <c r="A18" s="91" t="s">
        <v>143</v>
      </c>
      <c r="B18" s="29">
        <v>27139457946</v>
      </c>
      <c r="C18" s="176">
        <f>B18/$B$24</f>
        <v>0.48498777333447979</v>
      </c>
    </row>
    <row r="19" spans="1:4" ht="15" customHeight="1" x14ac:dyDescent="0.2">
      <c r="A19" s="92" t="s">
        <v>248</v>
      </c>
      <c r="B19" s="29">
        <v>7392051217</v>
      </c>
      <c r="C19" s="176">
        <f>B19/$B$24</f>
        <v>0.13209749683433347</v>
      </c>
    </row>
    <row r="20" spans="1:4" ht="15" customHeight="1" x14ac:dyDescent="0.2">
      <c r="A20" s="91" t="s">
        <v>135</v>
      </c>
      <c r="B20" s="29">
        <v>14640689626</v>
      </c>
      <c r="C20" s="176">
        <f>B20/$B$24</f>
        <v>0.26163217688146517</v>
      </c>
    </row>
    <row r="21" spans="1:4" ht="15" customHeight="1" x14ac:dyDescent="0.2">
      <c r="A21" s="91" t="s">
        <v>136</v>
      </c>
      <c r="B21" s="29">
        <v>4242588731</v>
      </c>
      <c r="C21" s="176">
        <f>B21/$B$24</f>
        <v>7.5815945400077897E-2</v>
      </c>
    </row>
    <row r="22" spans="1:4" ht="15" customHeight="1" x14ac:dyDescent="0.2">
      <c r="A22" s="91" t="s">
        <v>137</v>
      </c>
      <c r="B22" s="29">
        <v>2544268436</v>
      </c>
      <c r="C22" s="176">
        <v>4.4999999999999998E-2</v>
      </c>
    </row>
    <row r="23" spans="1:4" ht="9" customHeight="1" x14ac:dyDescent="0.2">
      <c r="A23" s="77"/>
      <c r="B23" s="29"/>
      <c r="C23" s="118"/>
    </row>
    <row r="24" spans="1:4" ht="15" customHeight="1" x14ac:dyDescent="0.2">
      <c r="A24" s="86" t="s">
        <v>122</v>
      </c>
      <c r="B24" s="34">
        <f>SUM(B18:B22)</f>
        <v>55959055956</v>
      </c>
      <c r="C24" s="119">
        <f>+B24/$B$24</f>
        <v>1</v>
      </c>
    </row>
    <row r="25" spans="1:4" x14ac:dyDescent="0.2">
      <c r="A25" s="26"/>
      <c r="B25" s="29"/>
      <c r="C25" s="85"/>
    </row>
    <row r="26" spans="1:4" ht="15" customHeight="1" x14ac:dyDescent="0.2">
      <c r="A26" s="140" t="s">
        <v>267</v>
      </c>
      <c r="B26" s="8"/>
      <c r="C26" s="1"/>
    </row>
    <row r="27" spans="1:4" x14ac:dyDescent="0.2">
      <c r="A27" s="1"/>
      <c r="B27" s="4"/>
      <c r="C27" s="1"/>
      <c r="D27" s="113"/>
    </row>
    <row r="28" spans="1:4" x14ac:dyDescent="0.2">
      <c r="B28" s="9"/>
    </row>
    <row r="29" spans="1:4" x14ac:dyDescent="0.2">
      <c r="A29" s="1"/>
    </row>
    <row r="30" spans="1:4" x14ac:dyDescent="0.2">
      <c r="A30" s="7"/>
      <c r="B30" s="8"/>
    </row>
    <row r="31" spans="1:4" x14ac:dyDescent="0.2">
      <c r="A31" s="1"/>
    </row>
    <row r="32" spans="1:4" x14ac:dyDescent="0.2">
      <c r="A32" s="1"/>
    </row>
    <row r="33" spans="1:3" x14ac:dyDescent="0.2">
      <c r="A33" s="1"/>
    </row>
    <row r="34" spans="1:3" x14ac:dyDescent="0.2">
      <c r="A34" s="11"/>
      <c r="B34" s="12"/>
      <c r="C34" s="12"/>
    </row>
    <row r="35" spans="1:3" x14ac:dyDescent="0.2">
      <c r="A35" s="11"/>
      <c r="B35" s="11"/>
      <c r="C35" s="11"/>
    </row>
    <row r="36" spans="1:3" x14ac:dyDescent="0.2">
      <c r="B36" s="9"/>
      <c r="C36" s="9"/>
    </row>
    <row r="37" spans="1:3" x14ac:dyDescent="0.2">
      <c r="B37" s="9"/>
      <c r="C37" s="9"/>
    </row>
    <row r="38" spans="1:3" x14ac:dyDescent="0.2">
      <c r="B38" s="9"/>
      <c r="C38" s="9"/>
    </row>
    <row r="39" spans="1:3" x14ac:dyDescent="0.2">
      <c r="B39" s="9"/>
      <c r="C39" s="9"/>
    </row>
    <row r="40" spans="1:3" x14ac:dyDescent="0.2">
      <c r="A40" s="7"/>
      <c r="B40" s="8"/>
      <c r="C40" s="8"/>
    </row>
    <row r="41" spans="1:3" x14ac:dyDescent="0.2">
      <c r="A41" s="5"/>
    </row>
    <row r="42" spans="1:3" x14ac:dyDescent="0.2">
      <c r="A42" s="7"/>
    </row>
    <row r="43" spans="1:3" x14ac:dyDescent="0.2">
      <c r="A43" s="1"/>
    </row>
    <row r="44" spans="1:3" x14ac:dyDescent="0.2">
      <c r="A44" s="1"/>
    </row>
    <row r="45" spans="1:3" x14ac:dyDescent="0.2">
      <c r="A45" s="1"/>
    </row>
    <row r="46" spans="1:3" x14ac:dyDescent="0.2">
      <c r="A46" s="1"/>
    </row>
    <row r="47" spans="1:3" x14ac:dyDescent="0.2">
      <c r="A47" s="7"/>
    </row>
    <row r="48" spans="1:3" x14ac:dyDescent="0.2">
      <c r="A48" s="6"/>
    </row>
    <row r="49" spans="1:1" x14ac:dyDescent="0.2">
      <c r="A49" s="5"/>
    </row>
    <row r="50" spans="1:1" x14ac:dyDescent="0.2">
      <c r="A50" s="5"/>
    </row>
  </sheetData>
  <mergeCells count="4">
    <mergeCell ref="A2:C2"/>
    <mergeCell ref="A15:C15"/>
    <mergeCell ref="A1:C1"/>
    <mergeCell ref="A14:C14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11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1"/>
  <sheetViews>
    <sheetView tabSelected="1" zoomScaleNormal="100" workbookViewId="0">
      <selection sqref="A1:B1"/>
    </sheetView>
  </sheetViews>
  <sheetFormatPr baseColWidth="10" defaultRowHeight="12.75" x14ac:dyDescent="0.2"/>
  <cols>
    <col min="1" max="1" width="51.7109375" customWidth="1"/>
  </cols>
  <sheetData>
    <row r="1" spans="1:2" ht="15" customHeight="1" x14ac:dyDescent="0.2">
      <c r="A1" s="276" t="s">
        <v>11</v>
      </c>
      <c r="B1" s="276"/>
    </row>
    <row r="2" spans="1:2" ht="15" customHeight="1" x14ac:dyDescent="0.2">
      <c r="A2" s="276" t="s">
        <v>215</v>
      </c>
      <c r="B2" s="276"/>
    </row>
    <row r="3" spans="1:2" x14ac:dyDescent="0.2">
      <c r="A3" s="276">
        <v>2024</v>
      </c>
      <c r="B3" s="276"/>
    </row>
    <row r="4" spans="1:2" ht="9" customHeight="1" x14ac:dyDescent="0.2">
      <c r="A4" s="22"/>
      <c r="B4" s="22"/>
    </row>
    <row r="5" spans="1:2" ht="15" customHeight="1" x14ac:dyDescent="0.2">
      <c r="A5" s="84" t="s">
        <v>363</v>
      </c>
      <c r="B5" s="31"/>
    </row>
    <row r="6" spans="1:2" ht="15" customHeight="1" x14ac:dyDescent="0.2">
      <c r="A6" s="91" t="s">
        <v>119</v>
      </c>
      <c r="B6" s="31">
        <v>9</v>
      </c>
    </row>
    <row r="7" spans="1:2" ht="15" customHeight="1" x14ac:dyDescent="0.2">
      <c r="A7" s="91" t="s">
        <v>120</v>
      </c>
      <c r="B7" s="31">
        <v>5</v>
      </c>
    </row>
    <row r="8" spans="1:2" ht="15" customHeight="1" x14ac:dyDescent="0.2">
      <c r="A8" s="84" t="s">
        <v>364</v>
      </c>
      <c r="B8" s="31"/>
    </row>
    <row r="9" spans="1:2" ht="15" customHeight="1" x14ac:dyDescent="0.2">
      <c r="A9" s="91" t="s">
        <v>147</v>
      </c>
      <c r="B9" s="31">
        <v>16</v>
      </c>
    </row>
    <row r="10" spans="1:2" ht="15" customHeight="1" x14ac:dyDescent="0.2">
      <c r="A10" s="91" t="s">
        <v>148</v>
      </c>
      <c r="B10" s="31">
        <v>9</v>
      </c>
    </row>
    <row r="11" spans="1:2" ht="15" customHeight="1" x14ac:dyDescent="0.2">
      <c r="A11" s="92" t="s">
        <v>152</v>
      </c>
      <c r="B11" s="31">
        <v>5</v>
      </c>
    </row>
    <row r="12" spans="1:2" ht="15" customHeight="1" x14ac:dyDescent="0.2">
      <c r="A12" s="23" t="s">
        <v>365</v>
      </c>
      <c r="B12" s="23"/>
    </row>
    <row r="13" spans="1:2" ht="15" customHeight="1" x14ac:dyDescent="0.2">
      <c r="A13" s="93" t="s">
        <v>144</v>
      </c>
      <c r="B13" s="90">
        <f>SUM(B14:B15)</f>
        <v>31</v>
      </c>
    </row>
    <row r="14" spans="1:2" ht="15" customHeight="1" x14ac:dyDescent="0.2">
      <c r="A14" s="294" t="s">
        <v>145</v>
      </c>
      <c r="B14" s="295">
        <v>25</v>
      </c>
    </row>
    <row r="15" spans="1:2" ht="15" customHeight="1" x14ac:dyDescent="0.2">
      <c r="A15" s="294" t="s">
        <v>146</v>
      </c>
      <c r="B15" s="295">
        <v>6</v>
      </c>
    </row>
    <row r="16" spans="1:2" ht="15" customHeight="1" x14ac:dyDescent="0.2">
      <c r="A16" s="93" t="s">
        <v>62</v>
      </c>
      <c r="B16" s="90">
        <f>SUM(B17:B18)</f>
        <v>18</v>
      </c>
    </row>
    <row r="17" spans="1:2" ht="15" customHeight="1" x14ac:dyDescent="0.2">
      <c r="A17" s="94" t="s">
        <v>145</v>
      </c>
      <c r="B17" s="31">
        <v>11</v>
      </c>
    </row>
    <row r="18" spans="1:2" ht="15" customHeight="1" x14ac:dyDescent="0.2">
      <c r="A18" s="196" t="s">
        <v>146</v>
      </c>
      <c r="B18" s="197">
        <v>7</v>
      </c>
    </row>
    <row r="19" spans="1:2" ht="9" customHeight="1" x14ac:dyDescent="0.2">
      <c r="A19" s="88"/>
      <c r="B19" s="89"/>
    </row>
    <row r="21" spans="1:2" x14ac:dyDescent="0.2">
      <c r="A21" s="140" t="s">
        <v>241</v>
      </c>
    </row>
  </sheetData>
  <mergeCells count="3">
    <mergeCell ref="A1:B1"/>
    <mergeCell ref="A2:B2"/>
    <mergeCell ref="A3:B3"/>
  </mergeCells>
  <phoneticPr fontId="13" type="noConversion"/>
  <printOptions horizontalCentered="1"/>
  <pageMargins left="0.78740157480314965" right="0.78740157480314965" top="0.98425196850393704" bottom="0.98425196850393704" header="0" footer="0"/>
  <pageSetup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 tint="-0.249977111117893"/>
    <pageSetUpPr fitToPage="1"/>
  </sheetPr>
  <dimension ref="A1:D28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48.85546875" style="2" customWidth="1"/>
    <col min="2" max="4" width="13" style="2" customWidth="1"/>
    <col min="5" max="16384" width="11.42578125" style="2"/>
  </cols>
  <sheetData>
    <row r="1" spans="1:4" ht="15" customHeight="1" x14ac:dyDescent="0.2">
      <c r="A1" s="277" t="s">
        <v>11</v>
      </c>
      <c r="B1" s="277"/>
      <c r="C1" s="277"/>
      <c r="D1" s="277"/>
    </row>
    <row r="2" spans="1:4" ht="15" customHeight="1" x14ac:dyDescent="0.2">
      <c r="A2" s="277" t="s">
        <v>113</v>
      </c>
      <c r="B2" s="277"/>
      <c r="C2" s="277"/>
      <c r="D2" s="277"/>
    </row>
    <row r="3" spans="1:4" ht="15" customHeight="1" x14ac:dyDescent="0.2">
      <c r="A3" s="277" t="s">
        <v>335</v>
      </c>
      <c r="B3" s="277"/>
      <c r="C3" s="277"/>
      <c r="D3" s="277"/>
    </row>
    <row r="4" spans="1:4" x14ac:dyDescent="0.2">
      <c r="A4" s="37"/>
      <c r="B4" s="37"/>
      <c r="C4" s="37"/>
      <c r="D4" s="37"/>
    </row>
    <row r="5" spans="1:4" ht="15" customHeight="1" x14ac:dyDescent="0.2">
      <c r="A5" s="107"/>
      <c r="B5" s="108" t="s">
        <v>114</v>
      </c>
      <c r="C5" s="108" t="s">
        <v>115</v>
      </c>
      <c r="D5" s="108" t="s">
        <v>116</v>
      </c>
    </row>
    <row r="6" spans="1:4" ht="9" customHeight="1" x14ac:dyDescent="0.2">
      <c r="A6" s="35"/>
      <c r="B6" s="36"/>
      <c r="C6" s="36"/>
      <c r="D6" s="36"/>
    </row>
    <row r="7" spans="1:4" ht="15" customHeight="1" x14ac:dyDescent="0.2">
      <c r="A7" s="38" t="s">
        <v>150</v>
      </c>
      <c r="B7" s="39">
        <f>SUM(B8:B9)</f>
        <v>12464</v>
      </c>
      <c r="C7" s="39">
        <f>SUM(C8:C9)</f>
        <v>20114</v>
      </c>
      <c r="D7" s="39">
        <f>SUM(D8:D9)</f>
        <v>32578</v>
      </c>
    </row>
    <row r="8" spans="1:4" ht="15" customHeight="1" x14ac:dyDescent="0.2">
      <c r="A8" s="42" t="s">
        <v>117</v>
      </c>
      <c r="B8" s="231">
        <v>12319</v>
      </c>
      <c r="C8" s="231">
        <v>20014</v>
      </c>
      <c r="D8" s="40">
        <f>SUM(B8:C8)</f>
        <v>32333</v>
      </c>
    </row>
    <row r="9" spans="1:4" ht="15" customHeight="1" x14ac:dyDescent="0.2">
      <c r="A9" s="42" t="s">
        <v>33</v>
      </c>
      <c r="B9" s="231">
        <v>145</v>
      </c>
      <c r="C9" s="231">
        <v>100</v>
      </c>
      <c r="D9" s="40">
        <f>SUM(B9:C9)</f>
        <v>245</v>
      </c>
    </row>
    <row r="10" spans="1:4" ht="15" customHeight="1" x14ac:dyDescent="0.2">
      <c r="A10" s="38" t="s">
        <v>118</v>
      </c>
      <c r="B10" s="39">
        <f>SUM(B11:B12)</f>
        <v>49074</v>
      </c>
      <c r="C10" s="39">
        <f>SUM(C11:C12)</f>
        <v>184272</v>
      </c>
      <c r="D10" s="39">
        <f>SUM(D11:D12)</f>
        <v>233346</v>
      </c>
    </row>
    <row r="11" spans="1:4" ht="15" customHeight="1" x14ac:dyDescent="0.2">
      <c r="A11" s="42" t="s">
        <v>117</v>
      </c>
      <c r="B11" s="231">
        <v>38536</v>
      </c>
      <c r="C11" s="231">
        <v>150513</v>
      </c>
      <c r="D11" s="40">
        <f t="shared" ref="D11:D14" si="0">SUM(B11:C11)</f>
        <v>189049</v>
      </c>
    </row>
    <row r="12" spans="1:4" ht="15" customHeight="1" x14ac:dyDescent="0.2">
      <c r="A12" s="42" t="s">
        <v>34</v>
      </c>
      <c r="B12" s="231">
        <v>10538</v>
      </c>
      <c r="C12" s="231">
        <v>33759</v>
      </c>
      <c r="D12" s="40">
        <f t="shared" si="0"/>
        <v>44297</v>
      </c>
    </row>
    <row r="13" spans="1:4" ht="15" customHeight="1" x14ac:dyDescent="0.2">
      <c r="A13" s="180" t="s">
        <v>286</v>
      </c>
      <c r="B13" s="230">
        <f>B14</f>
        <v>0</v>
      </c>
      <c r="C13" s="230">
        <f>C14</f>
        <v>0</v>
      </c>
      <c r="D13" s="230">
        <f>SUM(B13:C13)</f>
        <v>0</v>
      </c>
    </row>
    <row r="14" spans="1:4" ht="15" customHeight="1" x14ac:dyDescent="0.2">
      <c r="A14" s="42" t="s">
        <v>117</v>
      </c>
      <c r="B14" s="39">
        <v>0</v>
      </c>
      <c r="C14" s="39">
        <v>0</v>
      </c>
      <c r="D14" s="39">
        <f t="shared" si="0"/>
        <v>0</v>
      </c>
    </row>
    <row r="15" spans="1:4" ht="15" customHeight="1" x14ac:dyDescent="0.2">
      <c r="A15" s="38" t="s">
        <v>111</v>
      </c>
      <c r="B15" s="39">
        <f>SUM(B16:B18)</f>
        <v>33378</v>
      </c>
      <c r="C15" s="39">
        <f>SUM(C16:C18)</f>
        <v>73683</v>
      </c>
      <c r="D15" s="39">
        <f>SUM(D16:D18)</f>
        <v>107061</v>
      </c>
    </row>
    <row r="16" spans="1:4" ht="15" customHeight="1" x14ac:dyDescent="0.2">
      <c r="A16" s="42" t="s">
        <v>119</v>
      </c>
      <c r="B16" s="40">
        <v>14922</v>
      </c>
      <c r="C16" s="40">
        <v>33136</v>
      </c>
      <c r="D16" s="40">
        <f>SUM(B16:C16)</f>
        <v>48058</v>
      </c>
    </row>
    <row r="17" spans="1:4" ht="15" customHeight="1" x14ac:dyDescent="0.2">
      <c r="A17" s="42" t="s">
        <v>120</v>
      </c>
      <c r="B17" s="40">
        <v>17803</v>
      </c>
      <c r="C17" s="40">
        <v>39194</v>
      </c>
      <c r="D17" s="40">
        <f t="shared" ref="D17:D19" si="1">SUM(B17:C17)</f>
        <v>56997</v>
      </c>
    </row>
    <row r="18" spans="1:4" ht="15" customHeight="1" x14ac:dyDescent="0.2">
      <c r="A18" s="43" t="s">
        <v>121</v>
      </c>
      <c r="B18" s="40">
        <v>653</v>
      </c>
      <c r="C18" s="40">
        <v>1353</v>
      </c>
      <c r="D18" s="40">
        <f t="shared" si="1"/>
        <v>2006</v>
      </c>
    </row>
    <row r="19" spans="1:4" ht="15" customHeight="1" x14ac:dyDescent="0.2">
      <c r="A19" s="38" t="s">
        <v>230</v>
      </c>
      <c r="B19" s="39">
        <v>194</v>
      </c>
      <c r="C19" s="39">
        <v>503</v>
      </c>
      <c r="D19" s="39">
        <f t="shared" si="1"/>
        <v>697</v>
      </c>
    </row>
    <row r="20" spans="1:4" ht="9" customHeight="1" x14ac:dyDescent="0.2">
      <c r="A20" s="38"/>
      <c r="B20" s="39"/>
      <c r="C20" s="39"/>
      <c r="D20" s="39"/>
    </row>
    <row r="21" spans="1:4" ht="15" customHeight="1" x14ac:dyDescent="0.2">
      <c r="A21" s="107" t="s">
        <v>122</v>
      </c>
      <c r="B21" s="109">
        <f>SUM(B7,B10,B13,B15,B19)</f>
        <v>95110</v>
      </c>
      <c r="C21" s="109">
        <f t="shared" ref="C21:D21" si="2">SUM(C7,C10,C13,C15,C19)</f>
        <v>278572</v>
      </c>
      <c r="D21" s="109">
        <f t="shared" si="2"/>
        <v>373682</v>
      </c>
    </row>
    <row r="22" spans="1:4" ht="12.75" customHeight="1" x14ac:dyDescent="0.2">
      <c r="A22" s="35"/>
      <c r="B22" s="35"/>
      <c r="C22" s="35"/>
      <c r="D22" s="40"/>
    </row>
    <row r="23" spans="1:4" ht="12" customHeight="1" x14ac:dyDescent="0.2">
      <c r="A23" s="139" t="s">
        <v>227</v>
      </c>
      <c r="B23" s="35"/>
      <c r="C23" s="35"/>
      <c r="D23" s="40"/>
    </row>
    <row r="24" spans="1:4" ht="12" customHeight="1" x14ac:dyDescent="0.2">
      <c r="A24" s="41"/>
      <c r="B24" s="35"/>
      <c r="C24" s="35"/>
      <c r="D24" s="40"/>
    </row>
    <row r="25" spans="1:4" ht="12" customHeight="1" x14ac:dyDescent="0.2">
      <c r="A25" s="41"/>
      <c r="B25" s="35"/>
      <c r="C25" s="40"/>
      <c r="D25" s="40"/>
    </row>
    <row r="26" spans="1:4" ht="12" customHeight="1" x14ac:dyDescent="0.2">
      <c r="A26" s="13"/>
      <c r="D26" s="3"/>
    </row>
    <row r="27" spans="1:4" ht="12" customHeight="1" x14ac:dyDescent="0.2"/>
    <row r="28" spans="1:4" ht="12" customHeight="1" x14ac:dyDescent="0.2"/>
  </sheetData>
  <mergeCells count="3">
    <mergeCell ref="A2:D2"/>
    <mergeCell ref="A3:D3"/>
    <mergeCell ref="A1:D1"/>
  </mergeCells>
  <phoneticPr fontId="12" type="noConversion"/>
  <printOptions horizontalCentered="1"/>
  <pageMargins left="0.79000000000000015" right="0.79000000000000015" top="0.79000000000000015" bottom="0.79000000000000015" header="0" footer="0"/>
  <pageSetup scale="94" orientation="portrait" r:id="rId1"/>
  <headerFooter alignWithMargins="0"/>
  <ignoredErrors>
    <ignoredError sqref="B10:C10 B15:C15" formulaRange="1"/>
    <ignoredError sqref="D15 D10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3"/>
  <sheetViews>
    <sheetView zoomScaleNormal="100" workbookViewId="0">
      <selection sqref="A1:B1"/>
    </sheetView>
  </sheetViews>
  <sheetFormatPr baseColWidth="10" defaultRowHeight="12.75" x14ac:dyDescent="0.2"/>
  <cols>
    <col min="1" max="1" width="50.7109375" customWidth="1"/>
    <col min="2" max="2" width="55.7109375" customWidth="1"/>
  </cols>
  <sheetData>
    <row r="1" spans="1:2" ht="15" customHeight="1" x14ac:dyDescent="0.2">
      <c r="A1" s="276" t="s">
        <v>11</v>
      </c>
      <c r="B1" s="276"/>
    </row>
    <row r="2" spans="1:2" ht="15" customHeight="1" x14ac:dyDescent="0.2">
      <c r="A2" s="276" t="s">
        <v>68</v>
      </c>
      <c r="B2" s="276"/>
    </row>
    <row r="3" spans="1:2" ht="15" customHeight="1" x14ac:dyDescent="0.2">
      <c r="A3" s="276">
        <v>2024</v>
      </c>
      <c r="B3" s="276"/>
    </row>
    <row r="4" spans="1:2" ht="15" customHeight="1" x14ac:dyDescent="0.2">
      <c r="A4" s="45"/>
      <c r="B4" s="45"/>
    </row>
    <row r="5" spans="1:2" ht="9" customHeight="1" x14ac:dyDescent="0.2">
      <c r="A5" s="23"/>
      <c r="B5" s="22"/>
    </row>
    <row r="6" spans="1:2" ht="15" customHeight="1" x14ac:dyDescent="0.2">
      <c r="A6" s="23" t="s">
        <v>69</v>
      </c>
      <c r="B6" s="23" t="s">
        <v>70</v>
      </c>
    </row>
    <row r="7" spans="1:2" ht="15" customHeight="1" x14ac:dyDescent="0.2">
      <c r="A7" s="95" t="s">
        <v>119</v>
      </c>
      <c r="B7" s="97" t="s">
        <v>147</v>
      </c>
    </row>
    <row r="8" spans="1:2" ht="15" customHeight="1" x14ac:dyDescent="0.2">
      <c r="A8" s="96" t="s">
        <v>71</v>
      </c>
      <c r="B8" s="98" t="s">
        <v>79</v>
      </c>
    </row>
    <row r="9" spans="1:2" ht="15" customHeight="1" x14ac:dyDescent="0.2">
      <c r="A9" s="96" t="s">
        <v>72</v>
      </c>
      <c r="B9" s="100" t="s">
        <v>195</v>
      </c>
    </row>
    <row r="10" spans="1:2" ht="15" customHeight="1" x14ac:dyDescent="0.2">
      <c r="A10" s="96" t="s">
        <v>73</v>
      </c>
      <c r="B10" s="98" t="s">
        <v>81</v>
      </c>
    </row>
    <row r="11" spans="1:2" ht="15" customHeight="1" x14ac:dyDescent="0.2">
      <c r="A11" s="96" t="s">
        <v>74</v>
      </c>
      <c r="B11" s="98" t="s">
        <v>83</v>
      </c>
    </row>
    <row r="12" spans="1:2" ht="15" customHeight="1" x14ac:dyDescent="0.2">
      <c r="A12" s="96" t="s">
        <v>76</v>
      </c>
      <c r="B12" s="98" t="s">
        <v>84</v>
      </c>
    </row>
    <row r="13" spans="1:2" ht="15" customHeight="1" x14ac:dyDescent="0.2">
      <c r="A13" s="96" t="s">
        <v>77</v>
      </c>
      <c r="B13" s="98" t="s">
        <v>85</v>
      </c>
    </row>
    <row r="14" spans="1:2" ht="15" customHeight="1" x14ac:dyDescent="0.2">
      <c r="A14" s="96" t="s">
        <v>78</v>
      </c>
      <c r="B14" s="98" t="s">
        <v>87</v>
      </c>
    </row>
    <row r="15" spans="1:2" ht="15" customHeight="1" x14ac:dyDescent="0.2">
      <c r="A15" s="96" t="s">
        <v>80</v>
      </c>
      <c r="B15" s="238" t="s">
        <v>317</v>
      </c>
    </row>
    <row r="16" spans="1:2" ht="15" customHeight="1" x14ac:dyDescent="0.2">
      <c r="A16" s="96" t="s">
        <v>82</v>
      </c>
      <c r="B16" s="98" t="s">
        <v>89</v>
      </c>
    </row>
    <row r="17" spans="1:3" ht="15" customHeight="1" x14ac:dyDescent="0.2">
      <c r="A17" s="95" t="s">
        <v>120</v>
      </c>
      <c r="B17" s="98" t="s">
        <v>91</v>
      </c>
    </row>
    <row r="18" spans="1:3" ht="15" customHeight="1" x14ac:dyDescent="0.2">
      <c r="A18" s="96" t="s">
        <v>86</v>
      </c>
      <c r="B18" s="98" t="s">
        <v>93</v>
      </c>
    </row>
    <row r="19" spans="1:3" ht="15" customHeight="1" x14ac:dyDescent="0.2">
      <c r="A19" s="96" t="s">
        <v>88</v>
      </c>
      <c r="B19" s="98" t="s">
        <v>95</v>
      </c>
    </row>
    <row r="20" spans="1:3" ht="15" customHeight="1" x14ac:dyDescent="0.2">
      <c r="A20" s="96" t="s">
        <v>92</v>
      </c>
      <c r="B20" s="121" t="s">
        <v>201</v>
      </c>
    </row>
    <row r="21" spans="1:3" ht="15" customHeight="1" x14ac:dyDescent="0.2">
      <c r="A21" s="96" t="s">
        <v>94</v>
      </c>
      <c r="B21" s="98" t="s">
        <v>96</v>
      </c>
    </row>
    <row r="22" spans="1:3" ht="15" customHeight="1" x14ac:dyDescent="0.2">
      <c r="A22" s="96" t="s">
        <v>90</v>
      </c>
      <c r="B22" s="98" t="s">
        <v>97</v>
      </c>
    </row>
    <row r="23" spans="1:3" ht="15" customHeight="1" x14ac:dyDescent="0.2">
      <c r="A23" s="22"/>
      <c r="B23" s="98" t="s">
        <v>98</v>
      </c>
    </row>
    <row r="24" spans="1:3" ht="15" customHeight="1" x14ac:dyDescent="0.2">
      <c r="A24" s="22"/>
      <c r="B24" s="97" t="s">
        <v>99</v>
      </c>
    </row>
    <row r="25" spans="1:3" ht="15" customHeight="1" x14ac:dyDescent="0.2">
      <c r="A25" s="22"/>
      <c r="B25" s="98" t="s">
        <v>63</v>
      </c>
    </row>
    <row r="26" spans="1:3" ht="15" customHeight="1" x14ac:dyDescent="0.2">
      <c r="A26" s="22"/>
      <c r="B26" s="98" t="s">
        <v>64</v>
      </c>
    </row>
    <row r="27" spans="1:3" ht="15" customHeight="1" x14ac:dyDescent="0.2">
      <c r="A27" s="22"/>
      <c r="B27" s="98" t="s">
        <v>101</v>
      </c>
    </row>
    <row r="28" spans="1:3" ht="15" customHeight="1" x14ac:dyDescent="0.2">
      <c r="A28" s="22"/>
      <c r="B28" s="98" t="s">
        <v>100</v>
      </c>
    </row>
    <row r="29" spans="1:3" ht="15" customHeight="1" x14ac:dyDescent="0.2">
      <c r="A29" s="22"/>
      <c r="B29" s="99" t="s">
        <v>102</v>
      </c>
    </row>
    <row r="30" spans="1:3" ht="15" customHeight="1" x14ac:dyDescent="0.2">
      <c r="A30" s="22"/>
      <c r="B30" s="98" t="s">
        <v>269</v>
      </c>
      <c r="C30" s="168"/>
    </row>
    <row r="31" spans="1:3" ht="15" customHeight="1" x14ac:dyDescent="0.2">
      <c r="A31" s="22"/>
      <c r="B31" s="99" t="s">
        <v>153</v>
      </c>
      <c r="C31" s="168"/>
    </row>
    <row r="32" spans="1:3" ht="15" customHeight="1" x14ac:dyDescent="0.2">
      <c r="A32" s="22"/>
      <c r="B32" s="98" t="s">
        <v>270</v>
      </c>
      <c r="C32" s="168"/>
    </row>
    <row r="33" spans="1:3" ht="15" customHeight="1" x14ac:dyDescent="0.2">
      <c r="A33" s="22"/>
      <c r="B33" s="100" t="s">
        <v>154</v>
      </c>
      <c r="C33" s="168"/>
    </row>
    <row r="34" spans="1:3" ht="15" customHeight="1" x14ac:dyDescent="0.2">
      <c r="A34" s="22"/>
      <c r="B34" s="97" t="s">
        <v>151</v>
      </c>
    </row>
    <row r="35" spans="1:3" ht="15" customHeight="1" x14ac:dyDescent="0.2">
      <c r="A35" s="22"/>
      <c r="B35" s="98" t="s">
        <v>276</v>
      </c>
      <c r="C35" s="168"/>
    </row>
    <row r="36" spans="1:3" ht="15" customHeight="1" x14ac:dyDescent="0.2">
      <c r="A36" s="22"/>
      <c r="B36" s="98" t="s">
        <v>268</v>
      </c>
      <c r="C36" s="168"/>
    </row>
    <row r="37" spans="1:3" ht="15" customHeight="1" x14ac:dyDescent="0.2">
      <c r="A37" s="22"/>
      <c r="B37" s="238" t="s">
        <v>318</v>
      </c>
      <c r="C37" s="168"/>
    </row>
    <row r="38" spans="1:3" ht="15" customHeight="1" x14ac:dyDescent="0.2">
      <c r="A38" s="22"/>
      <c r="B38" s="100" t="s">
        <v>249</v>
      </c>
      <c r="C38" s="168"/>
    </row>
    <row r="39" spans="1:3" ht="15" customHeight="1" x14ac:dyDescent="0.2">
      <c r="A39" s="22"/>
      <c r="B39" s="98" t="s">
        <v>75</v>
      </c>
      <c r="C39" s="168"/>
    </row>
    <row r="40" spans="1:3" ht="9" customHeight="1" x14ac:dyDescent="0.2">
      <c r="A40" s="47"/>
      <c r="B40" s="47"/>
      <c r="C40" s="168"/>
    </row>
    <row r="41" spans="1:3" ht="12" customHeight="1" x14ac:dyDescent="0.2">
      <c r="B41" s="47"/>
      <c r="C41" s="168"/>
    </row>
    <row r="42" spans="1:3" ht="12" customHeight="1" x14ac:dyDescent="0.2">
      <c r="A42" s="140" t="s">
        <v>241</v>
      </c>
      <c r="B42" s="28"/>
      <c r="C42" s="168"/>
    </row>
    <row r="43" spans="1:3" ht="12" customHeight="1" x14ac:dyDescent="0.2">
      <c r="B43" s="4"/>
      <c r="C43" s="168"/>
    </row>
    <row r="44" spans="1:3" ht="12" customHeight="1" x14ac:dyDescent="0.2">
      <c r="B44" s="28"/>
      <c r="C44" s="168"/>
    </row>
    <row r="45" spans="1:3" ht="12" customHeight="1" x14ac:dyDescent="0.2">
      <c r="B45" s="28"/>
      <c r="C45" s="168"/>
    </row>
    <row r="46" spans="1:3" ht="12" customHeight="1" x14ac:dyDescent="0.2">
      <c r="B46" s="28"/>
      <c r="C46" s="168"/>
    </row>
    <row r="47" spans="1:3" ht="12" customHeight="1" x14ac:dyDescent="0.2">
      <c r="B47" s="4"/>
      <c r="C47" s="168"/>
    </row>
    <row r="48" spans="1:3" ht="12" customHeight="1" x14ac:dyDescent="0.2">
      <c r="B48" s="4"/>
      <c r="C48" s="168"/>
    </row>
    <row r="49" spans="1:3" ht="12" customHeight="1" x14ac:dyDescent="0.2">
      <c r="B49" s="14"/>
      <c r="C49" s="168"/>
    </row>
    <row r="50" spans="1:3" ht="12" customHeight="1" x14ac:dyDescent="0.2">
      <c r="B50" s="14"/>
      <c r="C50" s="168"/>
    </row>
    <row r="51" spans="1:3" ht="12" customHeight="1" x14ac:dyDescent="0.2">
      <c r="B51" s="14"/>
    </row>
    <row r="52" spans="1:3" ht="12" customHeight="1" x14ac:dyDescent="0.2">
      <c r="B52" s="14"/>
    </row>
    <row r="53" spans="1:3" ht="12" customHeight="1" x14ac:dyDescent="0.2">
      <c r="B53" s="14"/>
    </row>
    <row r="54" spans="1:3" ht="12" customHeight="1" x14ac:dyDescent="0.2">
      <c r="B54" s="14"/>
    </row>
    <row r="55" spans="1:3" ht="12" customHeight="1" x14ac:dyDescent="0.2">
      <c r="A55" s="15"/>
      <c r="B55" s="14"/>
    </row>
    <row r="56" spans="1:3" ht="12" customHeight="1" x14ac:dyDescent="0.2">
      <c r="B56" s="14"/>
    </row>
    <row r="57" spans="1:3" ht="12" customHeight="1" x14ac:dyDescent="0.2">
      <c r="B57" s="14"/>
    </row>
    <row r="58" spans="1:3" ht="12" customHeight="1" x14ac:dyDescent="0.2">
      <c r="B58" s="15"/>
    </row>
    <row r="59" spans="1:3" ht="12" customHeight="1" x14ac:dyDescent="0.2">
      <c r="B59" s="16"/>
    </row>
    <row r="60" spans="1:3" ht="12" customHeight="1" x14ac:dyDescent="0.2"/>
    <row r="61" spans="1:3" ht="12" customHeight="1" x14ac:dyDescent="0.2"/>
    <row r="62" spans="1:3" ht="12" customHeight="1" x14ac:dyDescent="0.2"/>
    <row r="63" spans="1:3" ht="12" customHeight="1" x14ac:dyDescent="0.2"/>
  </sheetData>
  <mergeCells count="3">
    <mergeCell ref="A2:B2"/>
    <mergeCell ref="A3:B3"/>
    <mergeCell ref="A1:B1"/>
  </mergeCells>
  <phoneticPr fontId="0" type="noConversion"/>
  <printOptions horizontalCentered="1"/>
  <pageMargins left="0.78740157480314998" right="0.78740157480314998" top="0.78740157480314998" bottom="0.78740157480314998" header="0" footer="0"/>
  <pageSetup scale="7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52"/>
  <sheetViews>
    <sheetView topLeftCell="B5" zoomScaleNormal="100" workbookViewId="0">
      <selection activeCell="B11" sqref="B11"/>
    </sheetView>
  </sheetViews>
  <sheetFormatPr baseColWidth="10" defaultColWidth="10.85546875" defaultRowHeight="12.75" x14ac:dyDescent="0.2"/>
  <cols>
    <col min="1" max="1" width="60.42578125" style="22" customWidth="1"/>
    <col min="2" max="2" width="66.85546875" style="22" customWidth="1"/>
    <col min="3" max="16384" width="10.85546875" style="22"/>
  </cols>
  <sheetData>
    <row r="1" spans="1:2" ht="15" customHeight="1" x14ac:dyDescent="0.2">
      <c r="A1" s="276" t="s">
        <v>11</v>
      </c>
      <c r="B1" s="276"/>
    </row>
    <row r="2" spans="1:2" ht="15" customHeight="1" x14ac:dyDescent="0.2">
      <c r="A2" s="276" t="s">
        <v>10</v>
      </c>
      <c r="B2" s="276"/>
    </row>
    <row r="3" spans="1:2" ht="15" customHeight="1" x14ac:dyDescent="0.2">
      <c r="A3" s="276">
        <v>2024</v>
      </c>
      <c r="B3" s="276"/>
    </row>
    <row r="4" spans="1:2" x14ac:dyDescent="0.2">
      <c r="A4" s="45"/>
      <c r="B4" s="45"/>
    </row>
    <row r="5" spans="1:2" ht="9" customHeight="1" x14ac:dyDescent="0.2">
      <c r="A5" s="21"/>
      <c r="B5" s="21"/>
    </row>
    <row r="6" spans="1:2" ht="15" customHeight="1" x14ac:dyDescent="0.2">
      <c r="A6" s="23" t="s">
        <v>103</v>
      </c>
      <c r="B6" s="101" t="s">
        <v>104</v>
      </c>
    </row>
    <row r="7" spans="1:2" ht="15" customHeight="1" x14ac:dyDescent="0.2">
      <c r="A7" s="91" t="s">
        <v>37</v>
      </c>
      <c r="B7" s="105" t="s">
        <v>109</v>
      </c>
    </row>
    <row r="8" spans="1:2" ht="15" customHeight="1" x14ac:dyDescent="0.2">
      <c r="A8" s="91" t="s">
        <v>39</v>
      </c>
      <c r="B8" s="25" t="s">
        <v>156</v>
      </c>
    </row>
    <row r="9" spans="1:2" ht="15" customHeight="1" x14ac:dyDescent="0.2">
      <c r="A9" s="91" t="s">
        <v>41</v>
      </c>
      <c r="B9" s="105" t="s">
        <v>110</v>
      </c>
    </row>
    <row r="10" spans="1:2" ht="15" customHeight="1" x14ac:dyDescent="0.2">
      <c r="A10" s="91" t="s">
        <v>271</v>
      </c>
      <c r="B10" s="105" t="s">
        <v>36</v>
      </c>
    </row>
    <row r="11" spans="1:2" ht="15" customHeight="1" x14ac:dyDescent="0.2">
      <c r="A11" s="91" t="s">
        <v>43</v>
      </c>
      <c r="B11" s="105" t="s">
        <v>38</v>
      </c>
    </row>
    <row r="12" spans="1:2" ht="15" customHeight="1" x14ac:dyDescent="0.2">
      <c r="A12" s="91" t="s">
        <v>25</v>
      </c>
      <c r="B12" s="105" t="s">
        <v>40</v>
      </c>
    </row>
    <row r="13" spans="1:2" ht="15" customHeight="1" x14ac:dyDescent="0.2">
      <c r="A13" s="91" t="s">
        <v>45</v>
      </c>
      <c r="B13" s="105" t="s">
        <v>42</v>
      </c>
    </row>
    <row r="14" spans="1:2" ht="15" customHeight="1" x14ac:dyDescent="0.2">
      <c r="A14" s="91" t="s">
        <v>47</v>
      </c>
      <c r="B14" s="105" t="s">
        <v>44</v>
      </c>
    </row>
    <row r="15" spans="1:2" ht="15" customHeight="1" x14ac:dyDescent="0.2">
      <c r="A15" s="91" t="s">
        <v>185</v>
      </c>
      <c r="B15" s="105" t="s">
        <v>46</v>
      </c>
    </row>
    <row r="16" spans="1:2" ht="15" customHeight="1" x14ac:dyDescent="0.2">
      <c r="A16" s="91" t="s">
        <v>49</v>
      </c>
      <c r="B16" s="106" t="s">
        <v>26</v>
      </c>
    </row>
    <row r="17" spans="1:5" ht="15" customHeight="1" x14ac:dyDescent="0.2">
      <c r="A17" s="91" t="s">
        <v>50</v>
      </c>
      <c r="B17" s="105" t="s">
        <v>48</v>
      </c>
      <c r="C17" s="102"/>
    </row>
    <row r="18" spans="1:5" ht="15" customHeight="1" x14ac:dyDescent="0.2">
      <c r="A18" s="183" t="s">
        <v>368</v>
      </c>
      <c r="B18" s="106" t="s">
        <v>105</v>
      </c>
      <c r="C18" s="102"/>
    </row>
    <row r="19" spans="1:5" ht="15" customHeight="1" x14ac:dyDescent="0.2">
      <c r="A19" s="91" t="s">
        <v>52</v>
      </c>
      <c r="B19" s="123" t="s">
        <v>204</v>
      </c>
      <c r="C19" s="102"/>
    </row>
    <row r="20" spans="1:5" ht="15" customHeight="1" x14ac:dyDescent="0.2">
      <c r="A20" s="91" t="s">
        <v>53</v>
      </c>
      <c r="B20" s="106" t="s">
        <v>107</v>
      </c>
      <c r="C20" s="102"/>
    </row>
    <row r="21" spans="1:5" ht="15" customHeight="1" x14ac:dyDescent="0.2">
      <c r="A21" s="91" t="s">
        <v>54</v>
      </c>
      <c r="B21" s="106" t="s">
        <v>29</v>
      </c>
      <c r="C21" s="102"/>
    </row>
    <row r="22" spans="1:5" ht="15" customHeight="1" x14ac:dyDescent="0.2">
      <c r="A22" s="91" t="s">
        <v>55</v>
      </c>
      <c r="B22" s="145" t="s">
        <v>250</v>
      </c>
      <c r="C22" s="102"/>
    </row>
    <row r="23" spans="1:5" ht="15" customHeight="1" x14ac:dyDescent="0.2">
      <c r="A23" s="91" t="s">
        <v>56</v>
      </c>
      <c r="B23" s="106" t="s">
        <v>28</v>
      </c>
      <c r="C23" s="102"/>
    </row>
    <row r="24" spans="1:5" ht="15" customHeight="1" x14ac:dyDescent="0.2">
      <c r="A24" s="122" t="s">
        <v>202</v>
      </c>
      <c r="B24" s="106" t="s">
        <v>108</v>
      </c>
      <c r="C24" s="102"/>
    </row>
    <row r="25" spans="1:5" ht="15" customHeight="1" x14ac:dyDescent="0.2">
      <c r="A25" s="91" t="s">
        <v>57</v>
      </c>
      <c r="B25" s="106" t="s">
        <v>272</v>
      </c>
      <c r="C25" s="102"/>
    </row>
    <row r="26" spans="1:5" ht="15" customHeight="1" x14ac:dyDescent="0.2">
      <c r="A26" s="91" t="s">
        <v>58</v>
      </c>
      <c r="B26" s="106" t="s">
        <v>278</v>
      </c>
      <c r="C26" s="182"/>
      <c r="D26" s="103"/>
      <c r="E26" s="103"/>
    </row>
    <row r="27" spans="1:5" ht="15" customHeight="1" x14ac:dyDescent="0.2">
      <c r="A27" s="91" t="s">
        <v>59</v>
      </c>
      <c r="B27" s="106" t="s">
        <v>279</v>
      </c>
      <c r="D27" s="103"/>
    </row>
    <row r="28" spans="1:5" ht="15" customHeight="1" x14ac:dyDescent="0.2">
      <c r="A28" s="91" t="s">
        <v>60</v>
      </c>
      <c r="B28" s="32" t="s">
        <v>186</v>
      </c>
    </row>
    <row r="29" spans="1:5" ht="15" customHeight="1" x14ac:dyDescent="0.2">
      <c r="A29" s="91" t="s">
        <v>61</v>
      </c>
      <c r="B29" s="106" t="s">
        <v>157</v>
      </c>
      <c r="C29" s="102"/>
    </row>
    <row r="30" spans="1:5" ht="15" customHeight="1" x14ac:dyDescent="0.2">
      <c r="A30" s="25" t="s">
        <v>214</v>
      </c>
      <c r="B30" s="145" t="s">
        <v>251</v>
      </c>
      <c r="C30" s="102"/>
    </row>
    <row r="31" spans="1:5" ht="15" customHeight="1" x14ac:dyDescent="0.2">
      <c r="A31" s="183" t="s">
        <v>315</v>
      </c>
      <c r="B31" s="106" t="s">
        <v>158</v>
      </c>
      <c r="C31" s="102"/>
      <c r="D31" s="103"/>
    </row>
    <row r="32" spans="1:5" ht="15" customHeight="1" x14ac:dyDescent="0.2">
      <c r="A32" s="183" t="s">
        <v>319</v>
      </c>
      <c r="B32" s="106" t="s">
        <v>51</v>
      </c>
      <c r="C32" s="102"/>
      <c r="D32" s="103"/>
    </row>
    <row r="33" spans="1:4" ht="15" customHeight="1" x14ac:dyDescent="0.2">
      <c r="A33" s="91" t="s">
        <v>65</v>
      </c>
      <c r="B33" s="106" t="s">
        <v>369</v>
      </c>
      <c r="C33" s="102"/>
      <c r="D33" s="103"/>
    </row>
    <row r="34" spans="1:4" ht="15" customHeight="1" x14ac:dyDescent="0.2">
      <c r="A34" s="92" t="s">
        <v>155</v>
      </c>
      <c r="B34" s="178"/>
    </row>
    <row r="35" spans="1:4" ht="15" customHeight="1" x14ac:dyDescent="0.2">
      <c r="A35" s="91" t="s">
        <v>106</v>
      </c>
      <c r="B35" s="182"/>
    </row>
    <row r="36" spans="1:4" ht="15" customHeight="1" x14ac:dyDescent="0.2">
      <c r="A36" s="91" t="s">
        <v>27</v>
      </c>
      <c r="B36" s="106"/>
    </row>
    <row r="37" spans="1:4" ht="15" customHeight="1" x14ac:dyDescent="0.2">
      <c r="A37" s="91" t="s">
        <v>3</v>
      </c>
      <c r="B37" s="106"/>
    </row>
    <row r="38" spans="1:4" ht="15" customHeight="1" x14ac:dyDescent="0.2">
      <c r="A38" s="123" t="s">
        <v>203</v>
      </c>
      <c r="B38" s="106"/>
    </row>
    <row r="39" spans="1:4" ht="15" customHeight="1" x14ac:dyDescent="0.2">
      <c r="A39" s="106" t="s">
        <v>277</v>
      </c>
      <c r="B39" s="106"/>
    </row>
    <row r="40" spans="1:4" ht="15" customHeight="1" x14ac:dyDescent="0.2">
      <c r="A40" s="183" t="s">
        <v>370</v>
      </c>
      <c r="B40" s="104"/>
    </row>
    <row r="41" spans="1:4" ht="15" customHeight="1" x14ac:dyDescent="0.2">
      <c r="A41" s="183" t="s">
        <v>290</v>
      </c>
      <c r="B41" s="104"/>
    </row>
    <row r="42" spans="1:4" ht="15" customHeight="1" x14ac:dyDescent="0.2">
      <c r="A42" s="183" t="s">
        <v>371</v>
      </c>
      <c r="B42" s="104"/>
    </row>
    <row r="43" spans="1:4" ht="9" customHeight="1" x14ac:dyDescent="0.2">
      <c r="A43" s="45"/>
      <c r="B43" s="45"/>
    </row>
    <row r="44" spans="1:4" x14ac:dyDescent="0.2">
      <c r="A44" s="29"/>
      <c r="B44" s="141"/>
    </row>
    <row r="45" spans="1:4" x14ac:dyDescent="0.2">
      <c r="A45" s="140" t="s">
        <v>241</v>
      </c>
      <c r="B45" s="142"/>
    </row>
    <row r="46" spans="1:4" x14ac:dyDescent="0.2">
      <c r="A46" s="182"/>
      <c r="B46" s="123"/>
    </row>
    <row r="47" spans="1:4" x14ac:dyDescent="0.2">
      <c r="A47" s="29"/>
      <c r="B47" s="106"/>
    </row>
    <row r="48" spans="1:4" x14ac:dyDescent="0.2">
      <c r="A48" s="29"/>
      <c r="B48" s="123"/>
    </row>
    <row r="49" spans="1:2" x14ac:dyDescent="0.2">
      <c r="A49" s="29"/>
      <c r="B49" s="106"/>
    </row>
    <row r="50" spans="1:2" x14ac:dyDescent="0.2">
      <c r="A50" s="29"/>
      <c r="B50" s="106"/>
    </row>
    <row r="51" spans="1:2" x14ac:dyDescent="0.2">
      <c r="A51" s="143"/>
      <c r="B51" s="106"/>
    </row>
    <row r="52" spans="1:2" x14ac:dyDescent="0.2">
      <c r="A52" s="30"/>
      <c r="B52" s="106"/>
    </row>
  </sheetData>
  <mergeCells count="3">
    <mergeCell ref="A2:B2"/>
    <mergeCell ref="A3:B3"/>
    <mergeCell ref="A1:B1"/>
  </mergeCells>
  <phoneticPr fontId="0" type="noConversion"/>
  <printOptions horizontalCentered="1"/>
  <pageMargins left="0.79" right="0.79" top="0.79" bottom="0.79" header="0" footer="0"/>
  <pageSetup scale="65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96"/>
  <sheetViews>
    <sheetView workbookViewId="0">
      <selection sqref="A1:B1"/>
    </sheetView>
  </sheetViews>
  <sheetFormatPr baseColWidth="10" defaultRowHeight="12.75" x14ac:dyDescent="0.2"/>
  <cols>
    <col min="1" max="1" width="51.140625" style="1" customWidth="1"/>
    <col min="2" max="2" width="11.42578125" style="182" customWidth="1"/>
  </cols>
  <sheetData>
    <row r="1" spans="1:4" ht="15" customHeight="1" x14ac:dyDescent="0.2">
      <c r="A1" s="276" t="s">
        <v>11</v>
      </c>
      <c r="B1" s="276"/>
    </row>
    <row r="2" spans="1:4" ht="15" customHeight="1" x14ac:dyDescent="0.2">
      <c r="A2" s="276" t="s">
        <v>336</v>
      </c>
      <c r="B2" s="276"/>
    </row>
    <row r="3" spans="1:4" x14ac:dyDescent="0.2">
      <c r="A3" s="44"/>
      <c r="B3" s="7"/>
    </row>
    <row r="4" spans="1:4" ht="9" customHeight="1" x14ac:dyDescent="0.2">
      <c r="B4" s="243"/>
    </row>
    <row r="5" spans="1:4" ht="15" customHeight="1" x14ac:dyDescent="0.2">
      <c r="A5" s="32" t="s">
        <v>118</v>
      </c>
      <c r="B5" s="244">
        <v>34107</v>
      </c>
    </row>
    <row r="6" spans="1:4" ht="15" customHeight="1" x14ac:dyDescent="0.2">
      <c r="A6" s="184" t="s">
        <v>286</v>
      </c>
      <c r="B6" s="245">
        <v>3</v>
      </c>
    </row>
    <row r="7" spans="1:4" ht="15" customHeight="1" x14ac:dyDescent="0.2">
      <c r="A7" s="32" t="s">
        <v>111</v>
      </c>
      <c r="B7" s="245">
        <v>27160</v>
      </c>
    </row>
    <row r="8" spans="1:4" ht="9" customHeight="1" x14ac:dyDescent="0.2">
      <c r="B8" s="243"/>
    </row>
    <row r="9" spans="1:4" ht="15" customHeight="1" x14ac:dyDescent="0.2">
      <c r="A9" s="33" t="s">
        <v>122</v>
      </c>
      <c r="B9" s="34">
        <f>SUM(B5:B8)</f>
        <v>61270</v>
      </c>
    </row>
    <row r="11" spans="1:4" s="2" customFormat="1" ht="12" customHeight="1" x14ac:dyDescent="0.2">
      <c r="A11" s="140" t="s">
        <v>228</v>
      </c>
      <c r="B11" s="246"/>
      <c r="C11" s="35"/>
      <c r="D11" s="40"/>
    </row>
    <row r="12" spans="1:4" s="2" customFormat="1" ht="12" customHeight="1" x14ac:dyDescent="0.2">
      <c r="A12" s="139"/>
      <c r="B12" s="246"/>
      <c r="C12" s="35"/>
      <c r="D12" s="40"/>
    </row>
    <row r="13" spans="1:4" ht="15" customHeight="1" x14ac:dyDescent="0.2">
      <c r="A13" s="276" t="s">
        <v>11</v>
      </c>
      <c r="B13" s="276"/>
    </row>
    <row r="14" spans="1:4" ht="15" customHeight="1" x14ac:dyDescent="0.2">
      <c r="A14" s="276" t="s">
        <v>273</v>
      </c>
      <c r="B14" s="276"/>
    </row>
    <row r="15" spans="1:4" ht="15" customHeight="1" x14ac:dyDescent="0.2">
      <c r="A15" s="276">
        <v>2023</v>
      </c>
      <c r="B15" s="276"/>
    </row>
    <row r="16" spans="1:4" x14ac:dyDescent="0.2">
      <c r="A16" s="45"/>
      <c r="B16" s="21"/>
    </row>
    <row r="17" spans="1:2" ht="9" customHeight="1" x14ac:dyDescent="0.2">
      <c r="A17" s="18"/>
    </row>
    <row r="18" spans="1:2" ht="15" customHeight="1" x14ac:dyDescent="0.2">
      <c r="A18" s="32" t="s">
        <v>263</v>
      </c>
      <c r="B18" s="247">
        <v>6097</v>
      </c>
    </row>
    <row r="19" spans="1:2" ht="15" customHeight="1" x14ac:dyDescent="0.2">
      <c r="A19" s="32" t="s">
        <v>123</v>
      </c>
      <c r="B19" s="247">
        <v>3479</v>
      </c>
    </row>
    <row r="20" spans="1:2" ht="15" customHeight="1" x14ac:dyDescent="0.2">
      <c r="A20" s="32" t="s">
        <v>112</v>
      </c>
      <c r="B20" s="247">
        <v>1146</v>
      </c>
    </row>
    <row r="21" spans="1:2" ht="9" customHeight="1" x14ac:dyDescent="0.2">
      <c r="A21" s="7"/>
      <c r="B21" s="8"/>
    </row>
    <row r="22" spans="1:2" ht="15" customHeight="1" x14ac:dyDescent="0.2">
      <c r="A22" s="33" t="s">
        <v>122</v>
      </c>
      <c r="B22" s="34">
        <f>SUM(B18:B21)</f>
        <v>10722</v>
      </c>
    </row>
    <row r="23" spans="1:2" x14ac:dyDescent="0.2">
      <c r="A23" s="7"/>
      <c r="B23" s="8"/>
    </row>
    <row r="24" spans="1:2" x14ac:dyDescent="0.2">
      <c r="A24" s="140" t="s">
        <v>229</v>
      </c>
      <c r="B24" s="8"/>
    </row>
    <row r="25" spans="1:2" x14ac:dyDescent="0.2">
      <c r="A25" s="140"/>
      <c r="B25" s="8"/>
    </row>
    <row r="26" spans="1:2" ht="15" customHeight="1" x14ac:dyDescent="0.2">
      <c r="A26" s="276" t="s">
        <v>11</v>
      </c>
      <c r="B26" s="276"/>
    </row>
    <row r="27" spans="1:2" ht="15" customHeight="1" x14ac:dyDescent="0.2">
      <c r="A27" s="276" t="s">
        <v>0</v>
      </c>
      <c r="B27" s="276"/>
    </row>
    <row r="28" spans="1:2" ht="15" customHeight="1" x14ac:dyDescent="0.2">
      <c r="A28" s="276">
        <v>2023</v>
      </c>
      <c r="B28" s="276"/>
    </row>
    <row r="29" spans="1:2" x14ac:dyDescent="0.2">
      <c r="A29" s="45"/>
      <c r="B29" s="46"/>
    </row>
    <row r="30" spans="1:2" ht="9" customHeight="1" x14ac:dyDescent="0.2">
      <c r="A30" s="26"/>
      <c r="B30" s="248"/>
    </row>
    <row r="31" spans="1:2" ht="15" customHeight="1" x14ac:dyDescent="0.2">
      <c r="A31" s="23" t="s">
        <v>118</v>
      </c>
      <c r="B31" s="85">
        <f>SUM(B32:B42)</f>
        <v>27090</v>
      </c>
    </row>
    <row r="32" spans="1:2" ht="15" customHeight="1" x14ac:dyDescent="0.2">
      <c r="A32" s="232" t="s">
        <v>210</v>
      </c>
      <c r="B32" s="234">
        <v>10914</v>
      </c>
    </row>
    <row r="33" spans="1:2" ht="15" customHeight="1" x14ac:dyDescent="0.2">
      <c r="A33" s="232" t="s">
        <v>205</v>
      </c>
      <c r="B33" s="234">
        <v>4975</v>
      </c>
    </row>
    <row r="34" spans="1:2" ht="15" customHeight="1" x14ac:dyDescent="0.2">
      <c r="A34" s="233" t="s">
        <v>197</v>
      </c>
      <c r="B34" s="234">
        <v>4129</v>
      </c>
    </row>
    <row r="35" spans="1:2" ht="15" customHeight="1" x14ac:dyDescent="0.2">
      <c r="A35" s="232" t="s">
        <v>211</v>
      </c>
      <c r="B35" s="234">
        <v>1470</v>
      </c>
    </row>
    <row r="36" spans="1:2" ht="15" customHeight="1" x14ac:dyDescent="0.2">
      <c r="A36" s="232" t="s">
        <v>207</v>
      </c>
      <c r="B36" s="234">
        <v>1393</v>
      </c>
    </row>
    <row r="37" spans="1:2" ht="15" customHeight="1" x14ac:dyDescent="0.2">
      <c r="A37" s="232" t="s">
        <v>218</v>
      </c>
      <c r="B37" s="234">
        <v>1201</v>
      </c>
    </row>
    <row r="38" spans="1:2" ht="15" customHeight="1" x14ac:dyDescent="0.2">
      <c r="A38" s="233" t="s">
        <v>206</v>
      </c>
      <c r="B38" s="234">
        <v>723</v>
      </c>
    </row>
    <row r="39" spans="1:2" ht="15" customHeight="1" x14ac:dyDescent="0.2">
      <c r="A39" s="232" t="s">
        <v>209</v>
      </c>
      <c r="B39" s="234">
        <v>252</v>
      </c>
    </row>
    <row r="40" spans="1:2" ht="15" customHeight="1" x14ac:dyDescent="0.2">
      <c r="A40" s="232" t="s">
        <v>212</v>
      </c>
      <c r="B40" s="234">
        <v>239</v>
      </c>
    </row>
    <row r="41" spans="1:2" ht="15" customHeight="1" x14ac:dyDescent="0.2">
      <c r="A41" s="232" t="s">
        <v>208</v>
      </c>
      <c r="B41" s="234">
        <v>195</v>
      </c>
    </row>
    <row r="42" spans="1:2" ht="15" customHeight="1" x14ac:dyDescent="0.2">
      <c r="A42" s="232" t="s">
        <v>337</v>
      </c>
      <c r="B42" s="234">
        <v>1599</v>
      </c>
    </row>
    <row r="43" spans="1:2" ht="15" customHeight="1" x14ac:dyDescent="0.2">
      <c r="A43" s="129" t="s">
        <v>217</v>
      </c>
      <c r="B43" s="85">
        <v>21</v>
      </c>
    </row>
    <row r="44" spans="1:2" ht="9" customHeight="1" x14ac:dyDescent="0.2">
      <c r="A44" s="21"/>
      <c r="B44" s="23"/>
    </row>
    <row r="45" spans="1:2" ht="15" customHeight="1" x14ac:dyDescent="0.2">
      <c r="A45" s="33" t="s">
        <v>122</v>
      </c>
      <c r="B45" s="34">
        <f>B31+B43</f>
        <v>27111</v>
      </c>
    </row>
    <row r="46" spans="1:2" x14ac:dyDescent="0.2">
      <c r="A46" s="26"/>
      <c r="B46" s="245"/>
    </row>
    <row r="47" spans="1:2" x14ac:dyDescent="0.2">
      <c r="A47" s="140" t="s">
        <v>229</v>
      </c>
      <c r="B47" s="8"/>
    </row>
    <row r="48" spans="1:2" x14ac:dyDescent="0.2">
      <c r="A48" s="140"/>
      <c r="B48" s="8"/>
    </row>
    <row r="49" spans="1:2" ht="15" customHeight="1" x14ac:dyDescent="0.2">
      <c r="A49" s="276" t="s">
        <v>11</v>
      </c>
      <c r="B49" s="276"/>
    </row>
    <row r="50" spans="1:2" ht="15" customHeight="1" x14ac:dyDescent="0.2">
      <c r="A50" s="276" t="s">
        <v>338</v>
      </c>
      <c r="B50" s="276"/>
    </row>
    <row r="51" spans="1:2" x14ac:dyDescent="0.2">
      <c r="A51" s="45"/>
      <c r="B51" s="46"/>
    </row>
    <row r="52" spans="1:2" ht="9" customHeight="1" x14ac:dyDescent="0.2">
      <c r="A52" s="26"/>
      <c r="B52" s="245"/>
    </row>
    <row r="53" spans="1:2" ht="15" customHeight="1" x14ac:dyDescent="0.2">
      <c r="A53" s="23" t="s">
        <v>118</v>
      </c>
      <c r="B53" s="85">
        <f>SUM(B54:B64)</f>
        <v>27296</v>
      </c>
    </row>
    <row r="54" spans="1:2" ht="15" customHeight="1" x14ac:dyDescent="0.2">
      <c r="A54" s="144" t="s">
        <v>210</v>
      </c>
      <c r="B54" s="234">
        <v>11003</v>
      </c>
    </row>
    <row r="55" spans="1:2" ht="15" customHeight="1" x14ac:dyDescent="0.2">
      <c r="A55" s="272" t="s">
        <v>205</v>
      </c>
      <c r="B55" s="234">
        <v>4809</v>
      </c>
    </row>
    <row r="56" spans="1:2" ht="15" customHeight="1" x14ac:dyDescent="0.2">
      <c r="A56" s="144" t="s">
        <v>197</v>
      </c>
      <c r="B56" s="234">
        <v>4309</v>
      </c>
    </row>
    <row r="57" spans="1:2" ht="15" customHeight="1" x14ac:dyDescent="0.2">
      <c r="A57" s="144" t="s">
        <v>211</v>
      </c>
      <c r="B57" s="234">
        <v>1454</v>
      </c>
    </row>
    <row r="58" spans="1:2" ht="15" customHeight="1" x14ac:dyDescent="0.2">
      <c r="A58" s="144" t="s">
        <v>207</v>
      </c>
      <c r="B58" s="234">
        <v>1385</v>
      </c>
    </row>
    <row r="59" spans="1:2" ht="15" customHeight="1" x14ac:dyDescent="0.2">
      <c r="A59" s="144" t="s">
        <v>218</v>
      </c>
      <c r="B59" s="234">
        <v>1230</v>
      </c>
    </row>
    <row r="60" spans="1:2" ht="15" customHeight="1" x14ac:dyDescent="0.2">
      <c r="A60" s="144" t="s">
        <v>206</v>
      </c>
      <c r="B60" s="234">
        <v>759</v>
      </c>
    </row>
    <row r="61" spans="1:2" ht="15" customHeight="1" x14ac:dyDescent="0.2">
      <c r="A61" s="144" t="s">
        <v>209</v>
      </c>
      <c r="B61" s="234">
        <v>251</v>
      </c>
    </row>
    <row r="62" spans="1:2" ht="15" customHeight="1" x14ac:dyDescent="0.2">
      <c r="A62" s="144" t="s">
        <v>212</v>
      </c>
      <c r="B62" s="234">
        <v>240</v>
      </c>
    </row>
    <row r="63" spans="1:2" ht="15" customHeight="1" x14ac:dyDescent="0.2">
      <c r="A63" s="144" t="s">
        <v>208</v>
      </c>
      <c r="B63" s="234">
        <v>198</v>
      </c>
    </row>
    <row r="64" spans="1:2" ht="15" customHeight="1" x14ac:dyDescent="0.2">
      <c r="A64" s="144" t="s">
        <v>291</v>
      </c>
      <c r="B64" s="234">
        <v>1658</v>
      </c>
    </row>
    <row r="65" spans="1:2" ht="15" customHeight="1" x14ac:dyDescent="0.2">
      <c r="A65" s="130" t="s">
        <v>217</v>
      </c>
      <c r="B65" s="85">
        <v>19</v>
      </c>
    </row>
    <row r="66" spans="1:2" ht="9" customHeight="1" x14ac:dyDescent="0.2">
      <c r="A66" s="21"/>
      <c r="B66" s="21"/>
    </row>
    <row r="67" spans="1:2" ht="15.75" customHeight="1" x14ac:dyDescent="0.2">
      <c r="A67" s="33" t="s">
        <v>122</v>
      </c>
      <c r="B67" s="34">
        <f>B53+B65</f>
        <v>27315</v>
      </c>
    </row>
    <row r="68" spans="1:2" ht="12.75" customHeight="1" x14ac:dyDescent="0.2">
      <c r="B68" s="243"/>
    </row>
    <row r="69" spans="1:2" x14ac:dyDescent="0.2">
      <c r="A69" s="140" t="s">
        <v>242</v>
      </c>
      <c r="B69" s="243"/>
    </row>
    <row r="70" spans="1:2" x14ac:dyDescent="0.2">
      <c r="B70" s="243"/>
    </row>
    <row r="71" spans="1:2" x14ac:dyDescent="0.2">
      <c r="B71" s="243"/>
    </row>
    <row r="72" spans="1:2" x14ac:dyDescent="0.2">
      <c r="B72" s="243"/>
    </row>
    <row r="73" spans="1:2" x14ac:dyDescent="0.2">
      <c r="B73" s="243"/>
    </row>
    <row r="74" spans="1:2" x14ac:dyDescent="0.2">
      <c r="B74" s="243"/>
    </row>
    <row r="75" spans="1:2" x14ac:dyDescent="0.2">
      <c r="B75" s="243"/>
    </row>
    <row r="76" spans="1:2" x14ac:dyDescent="0.2">
      <c r="B76" s="243"/>
    </row>
    <row r="77" spans="1:2" x14ac:dyDescent="0.2">
      <c r="B77" s="243"/>
    </row>
    <row r="78" spans="1:2" x14ac:dyDescent="0.2">
      <c r="B78" s="243"/>
    </row>
    <row r="79" spans="1:2" x14ac:dyDescent="0.2">
      <c r="B79" s="243"/>
    </row>
    <row r="80" spans="1:2" x14ac:dyDescent="0.2">
      <c r="B80" s="243"/>
    </row>
    <row r="81" spans="2:2" x14ac:dyDescent="0.2">
      <c r="B81" s="243"/>
    </row>
    <row r="82" spans="2:2" x14ac:dyDescent="0.2">
      <c r="B82" s="243"/>
    </row>
    <row r="83" spans="2:2" x14ac:dyDescent="0.2">
      <c r="B83" s="243"/>
    </row>
    <row r="84" spans="2:2" x14ac:dyDescent="0.2">
      <c r="B84" s="243"/>
    </row>
    <row r="85" spans="2:2" x14ac:dyDescent="0.2">
      <c r="B85" s="243"/>
    </row>
    <row r="86" spans="2:2" x14ac:dyDescent="0.2">
      <c r="B86" s="243"/>
    </row>
    <row r="87" spans="2:2" x14ac:dyDescent="0.2">
      <c r="B87" s="243"/>
    </row>
    <row r="88" spans="2:2" x14ac:dyDescent="0.2">
      <c r="B88" s="243"/>
    </row>
    <row r="89" spans="2:2" x14ac:dyDescent="0.2">
      <c r="B89" s="243"/>
    </row>
    <row r="90" spans="2:2" x14ac:dyDescent="0.2">
      <c r="B90" s="243"/>
    </row>
    <row r="91" spans="2:2" x14ac:dyDescent="0.2">
      <c r="B91" s="243"/>
    </row>
    <row r="92" spans="2:2" x14ac:dyDescent="0.2">
      <c r="B92" s="243"/>
    </row>
    <row r="93" spans="2:2" x14ac:dyDescent="0.2">
      <c r="B93" s="243"/>
    </row>
    <row r="94" spans="2:2" x14ac:dyDescent="0.2">
      <c r="B94" s="243"/>
    </row>
    <row r="95" spans="2:2" x14ac:dyDescent="0.2">
      <c r="B95" s="243"/>
    </row>
    <row r="96" spans="2:2" x14ac:dyDescent="0.2">
      <c r="B96" s="243"/>
    </row>
  </sheetData>
  <mergeCells count="10">
    <mergeCell ref="A1:B1"/>
    <mergeCell ref="A50:B50"/>
    <mergeCell ref="A49:B49"/>
    <mergeCell ref="A2:B2"/>
    <mergeCell ref="A26:B26"/>
    <mergeCell ref="A27:B27"/>
    <mergeCell ref="A28:B28"/>
    <mergeCell ref="A13:B13"/>
    <mergeCell ref="A14:B14"/>
    <mergeCell ref="A15:B15"/>
  </mergeCells>
  <phoneticPr fontId="0" type="noConversion"/>
  <printOptions horizontalCentered="1"/>
  <pageMargins left="0.78740157480314965" right="0.78740157480314965" top="0.78740157480314965" bottom="0.78740157480314965" header="0" footer="0"/>
  <pageSetup scale="67" orientation="portrait"/>
  <headerFooter alignWithMargins="0"/>
  <ignoredErrors>
    <ignoredError sqref="B31 B5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7"/>
  <sheetViews>
    <sheetView workbookViewId="0">
      <selection activeCell="A3" sqref="A3"/>
    </sheetView>
  </sheetViews>
  <sheetFormatPr baseColWidth="10" defaultColWidth="10.85546875" defaultRowHeight="12.75" x14ac:dyDescent="0.2"/>
  <cols>
    <col min="1" max="1" width="43.42578125" style="22" customWidth="1"/>
    <col min="2" max="3" width="11.28515625" style="22" customWidth="1"/>
    <col min="4" max="16384" width="10.85546875" style="22"/>
  </cols>
  <sheetData>
    <row r="1" spans="1:9" ht="15" customHeight="1" x14ac:dyDescent="0.2">
      <c r="A1" s="276" t="s">
        <v>11</v>
      </c>
      <c r="B1" s="276"/>
    </row>
    <row r="2" spans="1:9" ht="15" customHeight="1" x14ac:dyDescent="0.2">
      <c r="A2" s="276" t="s">
        <v>339</v>
      </c>
      <c r="B2" s="276"/>
      <c r="C2" s="23"/>
      <c r="D2" s="23"/>
    </row>
    <row r="3" spans="1:9" x14ac:dyDescent="0.2">
      <c r="A3" s="45"/>
      <c r="B3" s="45"/>
      <c r="C3" s="23"/>
      <c r="D3" s="23"/>
    </row>
    <row r="4" spans="1:9" ht="9" customHeight="1" x14ac:dyDescent="0.2">
      <c r="A4" s="21"/>
      <c r="B4" s="21"/>
      <c r="C4" s="21"/>
      <c r="D4" s="21"/>
    </row>
    <row r="5" spans="1:9" ht="15" customHeight="1" x14ac:dyDescent="0.2">
      <c r="A5" s="23" t="s">
        <v>17</v>
      </c>
      <c r="B5" s="23">
        <v>42</v>
      </c>
      <c r="C5" s="23"/>
      <c r="G5" s="24"/>
      <c r="H5" s="24"/>
      <c r="I5" s="24"/>
    </row>
    <row r="6" spans="1:9" ht="15" customHeight="1" x14ac:dyDescent="0.2">
      <c r="A6" s="23" t="s">
        <v>1</v>
      </c>
      <c r="B6" s="23">
        <f>SUM(B7:B8)</f>
        <v>95</v>
      </c>
      <c r="C6" s="23"/>
      <c r="G6" s="24"/>
      <c r="H6" s="24"/>
      <c r="I6" s="24"/>
    </row>
    <row r="7" spans="1:9" ht="15" customHeight="1" x14ac:dyDescent="0.2">
      <c r="A7" s="25" t="s">
        <v>112</v>
      </c>
      <c r="B7" s="22">
        <v>38</v>
      </c>
      <c r="G7" s="24"/>
      <c r="H7" s="24"/>
      <c r="I7" s="24"/>
    </row>
    <row r="8" spans="1:9" ht="15" customHeight="1" x14ac:dyDescent="0.2">
      <c r="A8" s="25" t="s">
        <v>2</v>
      </c>
      <c r="B8" s="22">
        <v>57</v>
      </c>
      <c r="G8" s="24"/>
      <c r="H8" s="24"/>
      <c r="I8" s="24"/>
    </row>
    <row r="9" spans="1:9" ht="15" customHeight="1" x14ac:dyDescent="0.2">
      <c r="A9" s="23" t="s">
        <v>15</v>
      </c>
      <c r="B9" s="23">
        <v>42</v>
      </c>
    </row>
    <row r="10" spans="1:9" ht="15" customHeight="1" x14ac:dyDescent="0.2">
      <c r="A10" s="25" t="s">
        <v>16</v>
      </c>
      <c r="B10" s="22">
        <v>268</v>
      </c>
    </row>
    <row r="11" spans="1:9" ht="15" customHeight="1" x14ac:dyDescent="0.2">
      <c r="A11" s="23" t="s">
        <v>216</v>
      </c>
      <c r="B11" s="23">
        <v>133</v>
      </c>
      <c r="C11" s="26"/>
    </row>
    <row r="12" spans="1:9" ht="15" customHeight="1" x14ac:dyDescent="0.2">
      <c r="A12" s="25" t="s">
        <v>281</v>
      </c>
      <c r="B12" s="22">
        <v>241</v>
      </c>
      <c r="C12" s="26"/>
    </row>
    <row r="13" spans="1:9" ht="15" customHeight="1" x14ac:dyDescent="0.2">
      <c r="A13" s="23" t="s">
        <v>198</v>
      </c>
      <c r="B13" s="235">
        <v>42</v>
      </c>
      <c r="C13" s="26"/>
    </row>
    <row r="14" spans="1:9" ht="15" customHeight="1" x14ac:dyDescent="0.2">
      <c r="A14" s="23" t="s">
        <v>111</v>
      </c>
      <c r="B14" s="23">
        <v>3</v>
      </c>
      <c r="C14" s="26"/>
    </row>
    <row r="15" spans="1:9" ht="9" customHeight="1" x14ac:dyDescent="0.2">
      <c r="A15" s="47"/>
      <c r="B15" s="47"/>
    </row>
    <row r="17" spans="1:1" x14ac:dyDescent="0.2">
      <c r="A17" s="140" t="s">
        <v>231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  <ignoredErrors>
    <ignoredError sqref="B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24"/>
  <sheetViews>
    <sheetView workbookViewId="0">
      <selection sqref="A1:C1"/>
    </sheetView>
  </sheetViews>
  <sheetFormatPr baseColWidth="10" defaultRowHeight="12.75" x14ac:dyDescent="0.2"/>
  <cols>
    <col min="1" max="1" width="32.140625" customWidth="1"/>
    <col min="2" max="2" width="12.140625" customWidth="1"/>
    <col min="3" max="3" width="11.85546875" customWidth="1"/>
  </cols>
  <sheetData>
    <row r="1" spans="1:3" s="22" customFormat="1" ht="15" customHeight="1" x14ac:dyDescent="0.2">
      <c r="A1" s="276" t="s">
        <v>11</v>
      </c>
      <c r="B1" s="276"/>
      <c r="C1" s="276"/>
    </row>
    <row r="2" spans="1:3" s="22" customFormat="1" ht="15" customHeight="1" x14ac:dyDescent="0.2">
      <c r="A2" s="276" t="s">
        <v>340</v>
      </c>
      <c r="B2" s="276"/>
      <c r="C2" s="276"/>
    </row>
    <row r="3" spans="1:3" s="22" customFormat="1" x14ac:dyDescent="0.2">
      <c r="A3" s="21"/>
      <c r="B3" s="21"/>
      <c r="C3" s="21"/>
    </row>
    <row r="4" spans="1:3" s="22" customFormat="1" ht="15" customHeight="1" x14ac:dyDescent="0.2">
      <c r="A4" s="48"/>
      <c r="B4" s="49" t="s">
        <v>18</v>
      </c>
      <c r="C4" s="49" t="s">
        <v>19</v>
      </c>
    </row>
    <row r="5" spans="1:3" s="22" customFormat="1" ht="9" customHeight="1" x14ac:dyDescent="0.2">
      <c r="A5" s="26"/>
      <c r="B5" s="26"/>
    </row>
    <row r="6" spans="1:3" s="22" customFormat="1" ht="15" customHeight="1" x14ac:dyDescent="0.2">
      <c r="A6" s="169" t="s">
        <v>292</v>
      </c>
      <c r="B6" s="29">
        <v>58</v>
      </c>
      <c r="C6" s="27">
        <v>11860</v>
      </c>
    </row>
    <row r="7" spans="1:3" s="22" customFormat="1" ht="15" customHeight="1" x14ac:dyDescent="0.2">
      <c r="A7" s="169" t="s">
        <v>293</v>
      </c>
      <c r="B7" s="29">
        <v>927</v>
      </c>
      <c r="C7" s="27">
        <v>90876</v>
      </c>
    </row>
    <row r="8" spans="1:3" s="22" customFormat="1" ht="15" customHeight="1" x14ac:dyDescent="0.2">
      <c r="A8" s="169" t="s">
        <v>294</v>
      </c>
      <c r="B8" s="29">
        <v>55</v>
      </c>
      <c r="C8" s="27">
        <v>23407</v>
      </c>
    </row>
    <row r="9" spans="1:3" s="22" customFormat="1" ht="15" customHeight="1" x14ac:dyDescent="0.2">
      <c r="A9" s="169" t="s">
        <v>295</v>
      </c>
      <c r="B9" s="29">
        <v>4663</v>
      </c>
      <c r="C9" s="27">
        <v>611197</v>
      </c>
    </row>
    <row r="10" spans="1:3" s="22" customFormat="1" ht="15" customHeight="1" x14ac:dyDescent="0.2">
      <c r="A10" s="169" t="s">
        <v>296</v>
      </c>
      <c r="B10" s="29">
        <v>1407</v>
      </c>
      <c r="C10" s="27">
        <v>28463</v>
      </c>
    </row>
    <row r="11" spans="1:3" s="22" customFormat="1" ht="15" customHeight="1" x14ac:dyDescent="0.2">
      <c r="A11" s="169" t="s">
        <v>297</v>
      </c>
      <c r="B11" s="29">
        <v>70</v>
      </c>
      <c r="C11" s="27">
        <v>3344</v>
      </c>
    </row>
    <row r="12" spans="1:3" s="22" customFormat="1" ht="15" customHeight="1" x14ac:dyDescent="0.2">
      <c r="A12" s="169" t="s">
        <v>298</v>
      </c>
      <c r="B12" s="29">
        <v>143</v>
      </c>
      <c r="C12" s="27">
        <v>8591</v>
      </c>
    </row>
    <row r="13" spans="1:3" s="22" customFormat="1" ht="15" customHeight="1" x14ac:dyDescent="0.2">
      <c r="A13" s="169" t="s">
        <v>299</v>
      </c>
      <c r="B13" s="29">
        <v>139</v>
      </c>
      <c r="C13" s="27">
        <v>470670</v>
      </c>
    </row>
    <row r="14" spans="1:3" s="22" customFormat="1" ht="15" customHeight="1" x14ac:dyDescent="0.2">
      <c r="A14" s="169" t="s">
        <v>300</v>
      </c>
      <c r="B14" s="29">
        <v>61</v>
      </c>
      <c r="C14" s="27">
        <v>1297</v>
      </c>
    </row>
    <row r="15" spans="1:3" s="22" customFormat="1" ht="15" customHeight="1" x14ac:dyDescent="0.2">
      <c r="A15" s="169" t="s">
        <v>301</v>
      </c>
      <c r="B15" s="29">
        <v>67</v>
      </c>
      <c r="C15" s="29">
        <v>3779</v>
      </c>
    </row>
    <row r="16" spans="1:3" s="22" customFormat="1" ht="15" customHeight="1" x14ac:dyDescent="0.2">
      <c r="A16" s="169" t="s">
        <v>302</v>
      </c>
      <c r="B16" s="29">
        <v>625</v>
      </c>
      <c r="C16" s="29">
        <v>72772</v>
      </c>
    </row>
    <row r="17" spans="1:3" s="22" customFormat="1" ht="15" customHeight="1" x14ac:dyDescent="0.2">
      <c r="A17" s="169" t="s">
        <v>303</v>
      </c>
      <c r="B17" s="29">
        <v>433</v>
      </c>
      <c r="C17" s="29">
        <v>4598</v>
      </c>
    </row>
    <row r="18" spans="1:3" s="22" customFormat="1" ht="15" customHeight="1" x14ac:dyDescent="0.2">
      <c r="A18" s="169" t="s">
        <v>304</v>
      </c>
      <c r="B18" s="29">
        <v>27</v>
      </c>
      <c r="C18" s="29">
        <v>5267</v>
      </c>
    </row>
    <row r="19" spans="1:3" s="22" customFormat="1" ht="15" customHeight="1" x14ac:dyDescent="0.2">
      <c r="A19" s="169" t="s">
        <v>305</v>
      </c>
      <c r="B19" s="29">
        <v>1178</v>
      </c>
      <c r="C19" s="29">
        <v>19465</v>
      </c>
    </row>
    <row r="20" spans="1:3" s="22" customFormat="1" ht="15" customHeight="1" x14ac:dyDescent="0.2">
      <c r="A20" s="169" t="s">
        <v>306</v>
      </c>
      <c r="B20" s="29">
        <v>1036</v>
      </c>
      <c r="C20" s="29">
        <v>298335</v>
      </c>
    </row>
    <row r="21" spans="1:3" s="22" customFormat="1" ht="9" customHeight="1" x14ac:dyDescent="0.2">
      <c r="A21" s="26"/>
      <c r="B21" s="29"/>
      <c r="C21" s="29"/>
    </row>
    <row r="22" spans="1:3" s="22" customFormat="1" ht="15" customHeight="1" x14ac:dyDescent="0.2">
      <c r="A22" s="33" t="s">
        <v>122</v>
      </c>
      <c r="B22" s="34">
        <f>SUM(B6:B20)</f>
        <v>10889</v>
      </c>
      <c r="C22" s="34">
        <f>SUM(C6:C20)</f>
        <v>1653921</v>
      </c>
    </row>
    <row r="23" spans="1:3" s="22" customFormat="1" ht="15" customHeight="1" x14ac:dyDescent="0.2">
      <c r="A23" s="26"/>
      <c r="B23" s="26"/>
    </row>
    <row r="24" spans="1:3" s="22" customFormat="1" ht="15" customHeight="1" x14ac:dyDescent="0.2">
      <c r="A24" s="140" t="s">
        <v>232</v>
      </c>
    </row>
  </sheetData>
  <mergeCells count="2">
    <mergeCell ref="A2:C2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33"/>
  <sheetViews>
    <sheetView workbookViewId="0">
      <selection sqref="A1:C1"/>
    </sheetView>
  </sheetViews>
  <sheetFormatPr baseColWidth="10" defaultColWidth="13.140625" defaultRowHeight="15.75" x14ac:dyDescent="0.25"/>
  <cols>
    <col min="1" max="1" width="64.5703125" style="249" customWidth="1"/>
    <col min="2" max="16384" width="13.140625" style="249"/>
  </cols>
  <sheetData>
    <row r="1" spans="1:3" ht="15" customHeight="1" x14ac:dyDescent="0.25">
      <c r="A1" s="278" t="s">
        <v>320</v>
      </c>
      <c r="B1" s="278"/>
      <c r="C1" s="278"/>
    </row>
    <row r="2" spans="1:3" s="250" customFormat="1" ht="15" customHeight="1" x14ac:dyDescent="0.25">
      <c r="A2" s="278">
        <v>2023</v>
      </c>
      <c r="B2" s="278"/>
      <c r="C2" s="278"/>
    </row>
    <row r="3" spans="1:3" ht="12" customHeight="1" x14ac:dyDescent="0.25"/>
    <row r="4" spans="1:3" ht="24" customHeight="1" x14ac:dyDescent="0.25">
      <c r="A4" s="251" t="s">
        <v>321</v>
      </c>
      <c r="B4" s="251" t="s">
        <v>322</v>
      </c>
      <c r="C4" s="251" t="s">
        <v>323</v>
      </c>
    </row>
    <row r="5" spans="1:3" ht="9" customHeight="1" x14ac:dyDescent="0.25"/>
    <row r="6" spans="1:3" ht="15" customHeight="1" x14ac:dyDescent="0.25">
      <c r="A6" s="252" t="s">
        <v>324</v>
      </c>
      <c r="B6" s="253">
        <v>21</v>
      </c>
      <c r="C6" s="254">
        <v>55873</v>
      </c>
    </row>
    <row r="7" spans="1:3" ht="15" customHeight="1" x14ac:dyDescent="0.25">
      <c r="A7" s="252" t="s">
        <v>325</v>
      </c>
      <c r="B7" s="253">
        <v>39</v>
      </c>
      <c r="C7" s="254">
        <v>114622</v>
      </c>
    </row>
    <row r="8" spans="1:3" ht="15" customHeight="1" x14ac:dyDescent="0.25">
      <c r="A8" s="252" t="s">
        <v>326</v>
      </c>
      <c r="B8" s="253">
        <v>38</v>
      </c>
      <c r="C8" s="254">
        <v>177043</v>
      </c>
    </row>
    <row r="9" spans="1:3" ht="15" customHeight="1" x14ac:dyDescent="0.25">
      <c r="A9" s="255" t="s">
        <v>327</v>
      </c>
      <c r="B9" s="256">
        <v>27</v>
      </c>
      <c r="C9" s="257">
        <v>30370</v>
      </c>
    </row>
    <row r="10" spans="1:3" ht="9" customHeight="1" x14ac:dyDescent="0.25">
      <c r="A10" s="258"/>
      <c r="B10" s="259"/>
      <c r="C10" s="260"/>
    </row>
    <row r="11" spans="1:3" ht="15" customHeight="1" x14ac:dyDescent="0.25">
      <c r="A11" s="261" t="s">
        <v>122</v>
      </c>
      <c r="B11" s="262">
        <f>SUM(B6:B10)</f>
        <v>125</v>
      </c>
      <c r="C11" s="263">
        <f>SUM(C6:C10)</f>
        <v>377908</v>
      </c>
    </row>
    <row r="12" spans="1:3" ht="12.95" customHeight="1" x14ac:dyDescent="0.25">
      <c r="A12" s="264"/>
      <c r="B12" s="265"/>
      <c r="C12" s="266"/>
    </row>
    <row r="31" spans="1:3" ht="12.95" customHeight="1" x14ac:dyDescent="0.25">
      <c r="A31" s="267" t="s">
        <v>328</v>
      </c>
      <c r="B31" s="268"/>
      <c r="C31" s="269"/>
    </row>
    <row r="32" spans="1:3" ht="12.95" customHeight="1" x14ac:dyDescent="0.25">
      <c r="A32" s="267"/>
      <c r="B32" s="268"/>
      <c r="C32" s="269"/>
    </row>
    <row r="33" spans="1:1" ht="12.95" customHeight="1" x14ac:dyDescent="0.25">
      <c r="A33" s="270" t="s">
        <v>329</v>
      </c>
    </row>
  </sheetData>
  <mergeCells count="2">
    <mergeCell ref="A1:C1"/>
    <mergeCell ref="A2:C2"/>
  </mergeCells>
  <pageMargins left="0.7" right="0.7" top="0.75" bottom="0.75" header="0.3" footer="0.3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4"/>
  <sheetViews>
    <sheetView workbookViewId="0">
      <selection sqref="A1:B1"/>
    </sheetView>
  </sheetViews>
  <sheetFormatPr baseColWidth="10" defaultColWidth="10.85546875" defaultRowHeight="12.75" x14ac:dyDescent="0.2"/>
  <cols>
    <col min="1" max="1" width="51.140625" style="22" customWidth="1"/>
    <col min="2" max="2" width="13.85546875" style="22" customWidth="1"/>
    <col min="3" max="16384" width="10.85546875" style="22"/>
  </cols>
  <sheetData>
    <row r="1" spans="1:4" ht="15" customHeight="1" x14ac:dyDescent="0.2">
      <c r="A1" s="276" t="s">
        <v>11</v>
      </c>
      <c r="B1" s="276"/>
    </row>
    <row r="2" spans="1:4" ht="15" customHeight="1" x14ac:dyDescent="0.2">
      <c r="A2" s="276" t="s">
        <v>341</v>
      </c>
      <c r="B2" s="276"/>
    </row>
    <row r="3" spans="1:4" x14ac:dyDescent="0.2">
      <c r="A3" s="50"/>
      <c r="B3" s="50"/>
    </row>
    <row r="4" spans="1:4" ht="15" customHeight="1" x14ac:dyDescent="0.2">
      <c r="A4" s="53" t="s">
        <v>6</v>
      </c>
      <c r="B4" s="54" t="s">
        <v>129</v>
      </c>
    </row>
    <row r="5" spans="1:4" ht="9" customHeight="1" x14ac:dyDescent="0.2">
      <c r="A5" s="51"/>
      <c r="B5" s="51"/>
    </row>
    <row r="6" spans="1:4" ht="15" customHeight="1" x14ac:dyDescent="0.2">
      <c r="A6" s="170" t="s">
        <v>7</v>
      </c>
      <c r="B6" s="271">
        <v>784</v>
      </c>
    </row>
    <row r="7" spans="1:4" ht="15" customHeight="1" x14ac:dyDescent="0.2">
      <c r="A7" s="170" t="s">
        <v>8</v>
      </c>
      <c r="B7" s="271">
        <v>1826</v>
      </c>
      <c r="D7" s="27"/>
    </row>
    <row r="8" spans="1:4" ht="15" customHeight="1" x14ac:dyDescent="0.2">
      <c r="A8" s="170" t="s">
        <v>147</v>
      </c>
      <c r="B8" s="271">
        <v>2707</v>
      </c>
      <c r="D8" s="27"/>
    </row>
    <row r="9" spans="1:4" ht="15" customHeight="1" x14ac:dyDescent="0.2">
      <c r="A9" s="170" t="s">
        <v>99</v>
      </c>
      <c r="B9" s="271">
        <v>863</v>
      </c>
    </row>
    <row r="10" spans="1:4" ht="15" customHeight="1" x14ac:dyDescent="0.2">
      <c r="A10" s="170" t="s">
        <v>149</v>
      </c>
      <c r="B10" s="271">
        <v>46</v>
      </c>
    </row>
    <row r="11" spans="1:4" ht="15" customHeight="1" x14ac:dyDescent="0.2">
      <c r="A11" s="170" t="s">
        <v>119</v>
      </c>
      <c r="B11" s="271">
        <v>11</v>
      </c>
    </row>
    <row r="12" spans="1:4" ht="15" customHeight="1" x14ac:dyDescent="0.2">
      <c r="A12" s="170" t="s">
        <v>120</v>
      </c>
      <c r="B12" s="271">
        <v>12</v>
      </c>
    </row>
    <row r="13" spans="1:4" ht="15" customHeight="1" x14ac:dyDescent="0.2">
      <c r="A13" s="170" t="s">
        <v>5</v>
      </c>
      <c r="B13" s="271">
        <v>112</v>
      </c>
    </row>
    <row r="14" spans="1:4" ht="9" customHeight="1" x14ac:dyDescent="0.2"/>
    <row r="15" spans="1:4" ht="15" customHeight="1" x14ac:dyDescent="0.2">
      <c r="A15" s="55" t="s">
        <v>122</v>
      </c>
      <c r="B15" s="56">
        <f>SUM(B6:B13)</f>
        <v>6361</v>
      </c>
    </row>
    <row r="17" spans="1:2" x14ac:dyDescent="0.2">
      <c r="A17" s="140" t="s">
        <v>233</v>
      </c>
      <c r="B17" s="146"/>
    </row>
    <row r="18" spans="1:2" x14ac:dyDescent="0.2">
      <c r="A18" s="51"/>
      <c r="B18" s="146"/>
    </row>
    <row r="19" spans="1:2" x14ac:dyDescent="0.2">
      <c r="A19" s="51"/>
      <c r="B19" s="146"/>
    </row>
    <row r="20" spans="1:2" x14ac:dyDescent="0.2">
      <c r="A20" s="51"/>
      <c r="B20" s="146"/>
    </row>
    <row r="21" spans="1:2" x14ac:dyDescent="0.2">
      <c r="A21" s="51"/>
      <c r="B21" s="146"/>
    </row>
    <row r="22" spans="1:2" x14ac:dyDescent="0.2">
      <c r="A22" s="51"/>
      <c r="B22" s="146"/>
    </row>
    <row r="23" spans="1:2" x14ac:dyDescent="0.2">
      <c r="A23" s="51"/>
      <c r="B23" s="146"/>
    </row>
    <row r="24" spans="1:2" x14ac:dyDescent="0.2">
      <c r="A24" s="51"/>
      <c r="B24" s="146"/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13"/>
  <sheetViews>
    <sheetView workbookViewId="0">
      <selection activeCell="C24" sqref="C24"/>
    </sheetView>
  </sheetViews>
  <sheetFormatPr baseColWidth="10" defaultRowHeight="12.75" x14ac:dyDescent="0.2"/>
  <cols>
    <col min="1" max="1" width="49.42578125" customWidth="1"/>
    <col min="2" max="2" width="11.42578125" customWidth="1"/>
  </cols>
  <sheetData>
    <row r="1" spans="1:2" ht="15" customHeight="1" x14ac:dyDescent="0.2">
      <c r="A1" s="276" t="s">
        <v>11</v>
      </c>
      <c r="B1" s="276"/>
    </row>
    <row r="2" spans="1:2" ht="15" customHeight="1" x14ac:dyDescent="0.2">
      <c r="A2" s="276" t="s">
        <v>350</v>
      </c>
      <c r="B2" s="276"/>
    </row>
    <row r="3" spans="1:2" ht="15" customHeight="1" x14ac:dyDescent="0.2">
      <c r="A3" s="22"/>
      <c r="B3" s="22"/>
    </row>
    <row r="4" spans="1:2" ht="15" customHeight="1" x14ac:dyDescent="0.2">
      <c r="A4" s="62" t="s">
        <v>6</v>
      </c>
      <c r="B4" s="63" t="s">
        <v>9</v>
      </c>
    </row>
    <row r="5" spans="1:2" ht="9" customHeight="1" x14ac:dyDescent="0.2">
      <c r="A5" s="57"/>
      <c r="B5" s="57"/>
    </row>
    <row r="6" spans="1:2" ht="15" customHeight="1" x14ac:dyDescent="0.2">
      <c r="A6" s="170" t="s">
        <v>7</v>
      </c>
      <c r="B6" s="52">
        <v>1958</v>
      </c>
    </row>
    <row r="7" spans="1:2" ht="15" customHeight="1" x14ac:dyDescent="0.2">
      <c r="A7" s="170" t="s">
        <v>8</v>
      </c>
      <c r="B7" s="52">
        <v>2544</v>
      </c>
    </row>
    <row r="8" spans="1:2" ht="15" customHeight="1" x14ac:dyDescent="0.2">
      <c r="A8" s="171" t="s">
        <v>274</v>
      </c>
      <c r="B8" s="52">
        <v>1874</v>
      </c>
    </row>
    <row r="9" spans="1:2" ht="15" customHeight="1" x14ac:dyDescent="0.2">
      <c r="A9" s="172" t="s">
        <v>5</v>
      </c>
      <c r="B9" s="52">
        <v>7</v>
      </c>
    </row>
    <row r="10" spans="1:2" ht="9" customHeight="1" x14ac:dyDescent="0.2">
      <c r="A10" s="58"/>
      <c r="B10" s="59"/>
    </row>
    <row r="11" spans="1:2" ht="15" customHeight="1" x14ac:dyDescent="0.2">
      <c r="A11" s="60" t="s">
        <v>122</v>
      </c>
      <c r="B11" s="61">
        <f>SUM(B6:B9)</f>
        <v>6383</v>
      </c>
    </row>
    <row r="13" spans="1:2" x14ac:dyDescent="0.2">
      <c r="A13" s="140" t="s">
        <v>264</v>
      </c>
    </row>
  </sheetData>
  <mergeCells count="2">
    <mergeCell ref="A2:B2"/>
    <mergeCell ref="A1:B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2"/>
  <sheetViews>
    <sheetView zoomScaleNormal="100" workbookViewId="0">
      <selection sqref="A1:C1"/>
    </sheetView>
  </sheetViews>
  <sheetFormatPr baseColWidth="10" defaultRowHeight="12.75" x14ac:dyDescent="0.2"/>
  <cols>
    <col min="1" max="1" width="43.85546875" customWidth="1"/>
    <col min="2" max="3" width="13" customWidth="1"/>
  </cols>
  <sheetData>
    <row r="1" spans="1:6" ht="15" customHeight="1" x14ac:dyDescent="0.2">
      <c r="A1" s="276" t="s">
        <v>11</v>
      </c>
      <c r="B1" s="276"/>
      <c r="C1" s="276"/>
    </row>
    <row r="2" spans="1:6" ht="36" customHeight="1" x14ac:dyDescent="0.2">
      <c r="A2" s="279" t="s">
        <v>243</v>
      </c>
      <c r="B2" s="279"/>
      <c r="C2" s="279"/>
    </row>
    <row r="3" spans="1:6" ht="15" customHeight="1" x14ac:dyDescent="0.2">
      <c r="A3" s="276">
        <v>2023</v>
      </c>
      <c r="B3" s="276"/>
      <c r="C3" s="276"/>
    </row>
    <row r="4" spans="1:6" ht="15" customHeight="1" x14ac:dyDescent="0.2">
      <c r="A4" s="26"/>
      <c r="B4" s="26"/>
      <c r="C4" s="22"/>
    </row>
    <row r="5" spans="1:6" ht="15" customHeight="1" x14ac:dyDescent="0.2">
      <c r="A5" s="69" t="s">
        <v>124</v>
      </c>
      <c r="B5" s="68" t="s">
        <v>125</v>
      </c>
      <c r="C5" s="68" t="s">
        <v>126</v>
      </c>
    </row>
    <row r="6" spans="1:6" ht="9" customHeight="1" x14ac:dyDescent="0.2">
      <c r="A6" s="26"/>
      <c r="B6" s="26"/>
      <c r="C6" s="22"/>
    </row>
    <row r="7" spans="1:6" ht="15" customHeight="1" x14ac:dyDescent="0.2">
      <c r="A7" s="32" t="s">
        <v>342</v>
      </c>
      <c r="B7" s="29">
        <v>463</v>
      </c>
      <c r="C7" s="29">
        <v>339872</v>
      </c>
      <c r="F7" s="9"/>
    </row>
    <row r="8" spans="1:6" ht="15" customHeight="1" x14ac:dyDescent="0.2">
      <c r="A8" s="32" t="s">
        <v>343</v>
      </c>
      <c r="B8" s="29">
        <v>872</v>
      </c>
      <c r="C8" s="29">
        <v>92237</v>
      </c>
      <c r="D8" s="9"/>
      <c r="F8" s="9"/>
    </row>
    <row r="9" spans="1:6" ht="15" customHeight="1" x14ac:dyDescent="0.2">
      <c r="A9" s="32" t="s">
        <v>344</v>
      </c>
      <c r="B9" s="29">
        <v>342</v>
      </c>
      <c r="C9" s="29">
        <v>52836</v>
      </c>
      <c r="F9" s="9"/>
    </row>
    <row r="10" spans="1:6" ht="15" customHeight="1" x14ac:dyDescent="0.2">
      <c r="A10" s="32" t="s">
        <v>345</v>
      </c>
      <c r="B10" s="29">
        <v>1812</v>
      </c>
      <c r="C10" s="29">
        <v>38531</v>
      </c>
      <c r="D10" s="9"/>
      <c r="F10" s="9"/>
    </row>
    <row r="11" spans="1:6" ht="15" customHeight="1" x14ac:dyDescent="0.2">
      <c r="A11" s="184" t="s">
        <v>307</v>
      </c>
      <c r="B11" s="29">
        <v>429</v>
      </c>
      <c r="C11" s="29">
        <v>175574</v>
      </c>
      <c r="F11" s="9"/>
    </row>
    <row r="12" spans="1:6" ht="15" customHeight="1" x14ac:dyDescent="0.2">
      <c r="A12" s="32" t="s">
        <v>284</v>
      </c>
      <c r="B12" s="29">
        <v>78</v>
      </c>
      <c r="C12" s="29">
        <v>625219</v>
      </c>
      <c r="F12" s="9"/>
    </row>
    <row r="13" spans="1:6" ht="15" customHeight="1" x14ac:dyDescent="0.2">
      <c r="A13" s="184" t="s">
        <v>348</v>
      </c>
      <c r="B13" s="29">
        <v>2116</v>
      </c>
      <c r="C13" s="29">
        <v>373913</v>
      </c>
      <c r="F13" s="9"/>
    </row>
    <row r="14" spans="1:6" ht="15" customHeight="1" x14ac:dyDescent="0.2">
      <c r="A14" s="32" t="s">
        <v>127</v>
      </c>
      <c r="B14" s="29">
        <v>1422</v>
      </c>
      <c r="C14" s="29">
        <v>28328</v>
      </c>
      <c r="D14" s="9"/>
      <c r="F14" s="9"/>
    </row>
    <row r="15" spans="1:6" ht="15" customHeight="1" x14ac:dyDescent="0.2">
      <c r="A15" s="25" t="s">
        <v>346</v>
      </c>
      <c r="B15" s="29">
        <v>151</v>
      </c>
      <c r="C15" s="29">
        <v>22182</v>
      </c>
      <c r="F15" s="9"/>
    </row>
    <row r="16" spans="1:6" ht="15" customHeight="1" x14ac:dyDescent="0.2">
      <c r="A16" s="25" t="s">
        <v>128</v>
      </c>
      <c r="B16" s="29">
        <v>173</v>
      </c>
      <c r="C16" s="29">
        <v>3815</v>
      </c>
      <c r="F16" s="9"/>
    </row>
    <row r="17" spans="1:6" ht="15" customHeight="1" x14ac:dyDescent="0.2">
      <c r="A17" s="25" t="s">
        <v>347</v>
      </c>
      <c r="B17" s="29">
        <v>1353</v>
      </c>
      <c r="C17" s="29">
        <v>19818</v>
      </c>
      <c r="F17" s="9"/>
    </row>
    <row r="18" spans="1:6" ht="15" customHeight="1" x14ac:dyDescent="0.2">
      <c r="A18" s="184" t="s">
        <v>349</v>
      </c>
      <c r="B18" s="120">
        <v>3165</v>
      </c>
      <c r="C18" s="120">
        <v>284518</v>
      </c>
      <c r="D18" s="9"/>
      <c r="F18" s="9"/>
    </row>
    <row r="19" spans="1:6" ht="9" customHeight="1" x14ac:dyDescent="0.2">
      <c r="A19" s="22"/>
      <c r="B19" s="27"/>
      <c r="C19" s="27"/>
      <c r="F19" s="9"/>
    </row>
    <row r="20" spans="1:6" ht="15" customHeight="1" x14ac:dyDescent="0.2">
      <c r="A20" s="33" t="s">
        <v>122</v>
      </c>
      <c r="B20" s="34">
        <f>SUM(B7:B18)</f>
        <v>12376</v>
      </c>
      <c r="C20" s="34">
        <f>SUM(C7:C18)</f>
        <v>2056843</v>
      </c>
    </row>
    <row r="22" spans="1:6" x14ac:dyDescent="0.2">
      <c r="A22" s="140" t="s">
        <v>234</v>
      </c>
    </row>
  </sheetData>
  <mergeCells count="3">
    <mergeCell ref="A2:C2"/>
    <mergeCell ref="A3:C3"/>
    <mergeCell ref="A1:C1"/>
  </mergeCells>
  <phoneticPr fontId="0" type="noConversion"/>
  <printOptions horizontalCentered="1"/>
  <pageMargins left="0.78740157480314965" right="0.78740157480314965" top="0.78740157480314965" bottom="0.78740157480314965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pa(1)</vt:lpstr>
      <vt:lpstr>pob_escolar(2)</vt:lpstr>
      <vt:lpstr>egr y tit(3,4,5)</vt:lpstr>
      <vt:lpstr>planes(6)</vt:lpstr>
      <vt:lpstr>ec(7)</vt:lpstr>
      <vt:lpstr>MOOC (7.1)</vt:lpstr>
      <vt:lpstr>sni(8)</vt:lpstr>
      <vt:lpstr>proy(9)</vt:lpstr>
      <vt:lpstr>act_dc(10)</vt:lpstr>
      <vt:lpstr>dgapa(11)</vt:lpstr>
      <vt:lpstr>becas(12)</vt:lpstr>
      <vt:lpstr>coop_mov_int(13 )</vt:lpstr>
      <vt:lpstr>coop_mov_nal(14 )</vt:lpstr>
      <vt:lpstr>bib(15)</vt:lpstr>
      <vt:lpstr>prodedit(16)</vt:lpstr>
      <vt:lpstr>área_c(17)</vt:lpstr>
      <vt:lpstr>p_adm(18)</vt:lpstr>
      <vt:lpstr>pres(19)</vt:lpstr>
      <vt:lpstr>entidades(20)</vt:lpstr>
      <vt:lpstr>e docencia</vt:lpstr>
      <vt:lpstr>e invest</vt:lpstr>
      <vt:lpstr>Hoja1</vt:lpstr>
    </vt:vector>
  </TitlesOfParts>
  <Company>DGEDI-UNAM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2023-05-20T01:54:13Z</cp:lastPrinted>
  <dcterms:created xsi:type="dcterms:W3CDTF">2002-08-01T18:29:16Z</dcterms:created>
  <dcterms:modified xsi:type="dcterms:W3CDTF">2024-06-24T20:17:38Z</dcterms:modified>
</cp:coreProperties>
</file>