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7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acopio/2024/agenda2024/agendaweb2024/"/>
    </mc:Choice>
  </mc:AlternateContent>
  <xr:revisionPtr revIDLastSave="0" documentId="8_{4B3E19C0-AB05-8F48-A694-6B213586BC6F}" xr6:coauthVersionLast="47" xr6:coauthVersionMax="47" xr10:uidLastSave="{00000000-0000-0000-0000-000000000000}"/>
  <bookViews>
    <workbookView xWindow="16860" yWindow="8920" windowWidth="27240" windowHeight="16440" xr2:uid="{05AC327A-AF32-D443-A3AE-E1CE65606D37}"/>
  </bookViews>
  <sheets>
    <sheet name="si" sheetId="1" r:id="rId1"/>
  </sheets>
  <externalReferences>
    <externalReference r:id="rId2"/>
  </externalReferences>
  <definedNames>
    <definedName name="_xlnm.Database" localSheetId="0">#REF!</definedName>
    <definedName name="_xlnm.Database">#REF!</definedName>
    <definedName name="_xlnm.Criteria">#REF!</definedName>
    <definedName name="Excel_BuiltIn_Database" localSheetId="0">#REF!</definedName>
    <definedName name="Excel_BuiltIn_Database">#REF!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" i="1" l="1"/>
  <c r="D13" i="1"/>
  <c r="D12" i="1" s="1"/>
  <c r="C13" i="1"/>
  <c r="B13" i="1"/>
  <c r="B12" i="1" s="1"/>
  <c r="Z12" i="1"/>
  <c r="Y12" i="1"/>
  <c r="X12" i="1"/>
  <c r="W12" i="1"/>
  <c r="V12" i="1"/>
  <c r="U12" i="1"/>
  <c r="T12" i="1"/>
  <c r="S12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C12" i="1"/>
  <c r="E10" i="1"/>
  <c r="E9" i="1" s="1"/>
  <c r="D10" i="1"/>
  <c r="D9" i="1" s="1"/>
  <c r="C10" i="1"/>
  <c r="B10" i="1"/>
  <c r="Z9" i="1"/>
  <c r="Y9" i="1"/>
  <c r="X9" i="1"/>
  <c r="W9" i="1"/>
  <c r="V9" i="1"/>
  <c r="U9" i="1"/>
  <c r="T9" i="1"/>
  <c r="S9" i="1"/>
  <c r="R9" i="1"/>
  <c r="Q9" i="1"/>
  <c r="P9" i="1"/>
  <c r="O9" i="1"/>
  <c r="N9" i="1"/>
  <c r="M9" i="1"/>
  <c r="L9" i="1"/>
  <c r="K9" i="1"/>
  <c r="J9" i="1"/>
  <c r="I9" i="1"/>
  <c r="H9" i="1"/>
  <c r="G9" i="1"/>
  <c r="F9" i="1"/>
  <c r="C9" i="1"/>
  <c r="B9" i="1"/>
  <c r="E7" i="1"/>
  <c r="D7" i="1"/>
  <c r="D6" i="1" s="1"/>
  <c r="C7" i="1"/>
  <c r="B7" i="1"/>
  <c r="B6" i="1" s="1"/>
  <c r="Z6" i="1"/>
  <c r="Y6" i="1"/>
  <c r="X6" i="1"/>
  <c r="W6" i="1"/>
  <c r="V6" i="1"/>
  <c r="U6" i="1"/>
  <c r="T6" i="1"/>
  <c r="S6" i="1"/>
  <c r="R6" i="1"/>
  <c r="Q6" i="1"/>
  <c r="P6" i="1"/>
  <c r="O6" i="1"/>
  <c r="N6" i="1"/>
  <c r="M6" i="1"/>
  <c r="L6" i="1"/>
  <c r="K6" i="1"/>
  <c r="J6" i="1"/>
  <c r="I6" i="1"/>
  <c r="H6" i="1"/>
  <c r="G6" i="1"/>
  <c r="F6" i="1"/>
  <c r="E6" i="1"/>
  <c r="C6" i="1"/>
</calcChain>
</file>

<file path=xl/sharedStrings.xml><?xml version="1.0" encoding="utf-8"?>
<sst xmlns="http://schemas.openxmlformats.org/spreadsheetml/2006/main" count="41" uniqueCount="36">
  <si>
    <t>UNAM. SISTEMA INCORPORADO</t>
  </si>
  <si>
    <t>2000-2024</t>
  </si>
  <si>
    <t>1999-2000</t>
  </si>
  <si>
    <t>2000-2001</t>
  </si>
  <si>
    <t>2001-2002</t>
  </si>
  <si>
    <t>2002-2003</t>
  </si>
  <si>
    <t>2003-2004</t>
  </si>
  <si>
    <t>2004-2005</t>
  </si>
  <si>
    <t>2005-2006</t>
  </si>
  <si>
    <t>2006-2007</t>
  </si>
  <si>
    <t>2007-2008</t>
  </si>
  <si>
    <t>2008-2009</t>
  </si>
  <si>
    <t>2009-2010</t>
  </si>
  <si>
    <t>2010-2011</t>
  </si>
  <si>
    <t>2011-2012</t>
  </si>
  <si>
    <t>2012-2013</t>
  </si>
  <si>
    <t>2013-2014</t>
  </si>
  <si>
    <t>2014-2015</t>
  </si>
  <si>
    <t>2015-2016</t>
  </si>
  <si>
    <t>2016-2017</t>
  </si>
  <si>
    <t>2017-2018</t>
  </si>
  <si>
    <t>2018-2019</t>
  </si>
  <si>
    <t>2019-2020</t>
  </si>
  <si>
    <t>2020-2021</t>
  </si>
  <si>
    <t>2021-2022</t>
  </si>
  <si>
    <t>2022-2023</t>
  </si>
  <si>
    <t>2023-2024</t>
  </si>
  <si>
    <t>Planes de estudio</t>
  </si>
  <si>
    <t>Bachillerato</t>
  </si>
  <si>
    <t>Licenciatura</t>
  </si>
  <si>
    <t>Profesores</t>
  </si>
  <si>
    <t>Alumnos</t>
  </si>
  <si>
    <t>Instituciones</t>
  </si>
  <si>
    <t>-</t>
  </si>
  <si>
    <t>Sedes</t>
  </si>
  <si>
    <t>FUENTE: Dirección General de Incorporación y Revalidación de Estudios, UNAM.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</si>
</sst>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0"/>
      <name val="MS Sans Serif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theme="3" tint="0.79998168889431442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0" borderId="0" xfId="0" applyFont="1" applyAlignment="1">
      <alignment vertical="center"/>
    </xf>
    <xf numFmtId="3" fontId="1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left" vertical="center" indent="1"/>
    </xf>
    <xf numFmtId="3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 indent="2"/>
    </xf>
    <xf numFmtId="0" fontId="1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right" indent="1"/>
    </xf>
    <xf numFmtId="0" fontId="2" fillId="0" borderId="0" xfId="0" applyFont="1" applyAlignment="1">
      <alignment horizontal="right" indent="1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/Volumes/acopio/2024/agenda2024/agendaxlsx/6%20series/series%202024.xlsx" TargetMode="External"/><Relationship Id="rId1" Type="http://schemas.openxmlformats.org/officeDocument/2006/relationships/externalLinkPath" Target="/Volumes/acopio/2024/agenda2024/agendaxlsx/6%20series/series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ersonal"/>
      <sheetName val="población"/>
      <sheetName val="egreso"/>
      <sheetName val="planes"/>
      <sheetName val="educ cont"/>
      <sheetName val="si"/>
      <sheetName val="crai"/>
      <sheetName val="sni"/>
      <sheetName val="productos inv"/>
      <sheetName val="dc act y asist"/>
      <sheetName val="acervos"/>
      <sheetName val="becarios"/>
      <sheetName val="prod editorial"/>
      <sheetName val="serv biblio"/>
      <sheetName val="serv cómputo"/>
      <sheetName val="area const"/>
      <sheetName val="presupuest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188451-2580-854B-BC72-B5A04BA9AE76}">
  <sheetPr>
    <tabColor theme="5" tint="-0.249977111117893"/>
    <pageSetUpPr fitToPage="1"/>
  </sheetPr>
  <dimension ref="A1:Z38"/>
  <sheetViews>
    <sheetView tabSelected="1" zoomScaleNormal="100" workbookViewId="0">
      <pane xSplit="1" ySplit="3" topLeftCell="L4" activePane="bottomRight" state="frozen"/>
      <selection activeCell="AF17" sqref="AF17"/>
      <selection pane="topRight" activeCell="AF17" sqref="AF17"/>
      <selection pane="bottomLeft" activeCell="AF17" sqref="AF17"/>
      <selection pane="bottomRight" activeCell="Z10" sqref="Z10"/>
    </sheetView>
  </sheetViews>
  <sheetFormatPr baseColWidth="10" defaultColWidth="10.3984375" defaultRowHeight="13"/>
  <cols>
    <col min="1" max="1" width="21.796875" style="2" customWidth="1"/>
    <col min="2" max="13" width="11.3984375" style="2" customWidth="1"/>
    <col min="14" max="16384" width="10.3984375" style="2"/>
  </cols>
  <sheetData>
    <row r="1" spans="1:26" ht="15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4"/>
    </row>
    <row r="4" spans="1:26" ht="15" customHeight="1">
      <c r="A4" s="5"/>
      <c r="B4" s="6" t="s">
        <v>2</v>
      </c>
      <c r="C4" s="6" t="s">
        <v>3</v>
      </c>
      <c r="D4" s="6" t="s">
        <v>4</v>
      </c>
      <c r="E4" s="6" t="s">
        <v>5</v>
      </c>
      <c r="F4" s="6" t="s">
        <v>6</v>
      </c>
      <c r="G4" s="6" t="s">
        <v>7</v>
      </c>
      <c r="H4" s="6" t="s">
        <v>8</v>
      </c>
      <c r="I4" s="6" t="s">
        <v>9</v>
      </c>
      <c r="J4" s="6" t="s">
        <v>10</v>
      </c>
      <c r="K4" s="6" t="s">
        <v>11</v>
      </c>
      <c r="L4" s="6" t="s">
        <v>12</v>
      </c>
      <c r="M4" s="6" t="s">
        <v>13</v>
      </c>
      <c r="N4" s="6" t="s">
        <v>14</v>
      </c>
      <c r="O4" s="6" t="s">
        <v>15</v>
      </c>
      <c r="P4" s="6" t="s">
        <v>16</v>
      </c>
      <c r="Q4" s="6" t="s">
        <v>17</v>
      </c>
      <c r="R4" s="6" t="s">
        <v>18</v>
      </c>
      <c r="S4" s="6" t="s">
        <v>19</v>
      </c>
      <c r="T4" s="6" t="s">
        <v>20</v>
      </c>
      <c r="U4" s="6" t="s">
        <v>21</v>
      </c>
      <c r="V4" s="6" t="s">
        <v>22</v>
      </c>
      <c r="W4" s="6" t="s">
        <v>23</v>
      </c>
      <c r="X4" s="6" t="s">
        <v>24</v>
      </c>
      <c r="Y4" s="6" t="s">
        <v>25</v>
      </c>
      <c r="Z4" s="6" t="s">
        <v>26</v>
      </c>
    </row>
    <row r="5" spans="1:26" ht="9" customHeight="1"/>
    <row r="6" spans="1:26" ht="15" customHeight="1">
      <c r="A6" s="7" t="s">
        <v>27</v>
      </c>
      <c r="B6" s="8">
        <f t="shared" ref="B6:Z6" si="0">SUM(B7:B8)</f>
        <v>553</v>
      </c>
      <c r="C6" s="8">
        <f t="shared" si="0"/>
        <v>570</v>
      </c>
      <c r="D6" s="8">
        <f t="shared" si="0"/>
        <v>575</v>
      </c>
      <c r="E6" s="8">
        <f t="shared" si="0"/>
        <v>568</v>
      </c>
      <c r="F6" s="8">
        <f t="shared" si="0"/>
        <v>526</v>
      </c>
      <c r="G6" s="8">
        <f t="shared" si="0"/>
        <v>512</v>
      </c>
      <c r="H6" s="8">
        <f t="shared" si="0"/>
        <v>492</v>
      </c>
      <c r="I6" s="8">
        <f t="shared" si="0"/>
        <v>473</v>
      </c>
      <c r="J6" s="8">
        <f t="shared" si="0"/>
        <v>463</v>
      </c>
      <c r="K6" s="8">
        <f t="shared" si="0"/>
        <v>457</v>
      </c>
      <c r="L6" s="8">
        <f t="shared" si="0"/>
        <v>468</v>
      </c>
      <c r="M6" s="8">
        <f t="shared" si="0"/>
        <v>466</v>
      </c>
      <c r="N6" s="8">
        <f t="shared" si="0"/>
        <v>477</v>
      </c>
      <c r="O6" s="8">
        <f t="shared" si="0"/>
        <v>490</v>
      </c>
      <c r="P6" s="8">
        <f t="shared" si="0"/>
        <v>497</v>
      </c>
      <c r="Q6" s="8">
        <f t="shared" si="0"/>
        <v>492</v>
      </c>
      <c r="R6" s="8">
        <f t="shared" si="0"/>
        <v>499</v>
      </c>
      <c r="S6" s="8">
        <f t="shared" si="0"/>
        <v>520</v>
      </c>
      <c r="T6" s="8">
        <f t="shared" si="0"/>
        <v>514</v>
      </c>
      <c r="U6" s="8">
        <f t="shared" si="0"/>
        <v>513</v>
      </c>
      <c r="V6" s="8">
        <f t="shared" si="0"/>
        <v>521</v>
      </c>
      <c r="W6" s="8">
        <f t="shared" si="0"/>
        <v>510</v>
      </c>
      <c r="X6" s="8">
        <f t="shared" si="0"/>
        <v>511</v>
      </c>
      <c r="Y6" s="8">
        <f t="shared" ref="Y6" si="1">SUM(Y7:Y8)</f>
        <v>499</v>
      </c>
      <c r="Z6" s="8">
        <f t="shared" si="0"/>
        <v>480</v>
      </c>
    </row>
    <row r="7" spans="1:26" ht="15" customHeight="1">
      <c r="A7" s="9" t="s">
        <v>28</v>
      </c>
      <c r="B7" s="10">
        <f>281+60</f>
        <v>341</v>
      </c>
      <c r="C7" s="10">
        <f>273+56</f>
        <v>329</v>
      </c>
      <c r="D7" s="10">
        <f>276+59</f>
        <v>335</v>
      </c>
      <c r="E7" s="10">
        <f>272+64</f>
        <v>336</v>
      </c>
      <c r="F7" s="10">
        <v>331</v>
      </c>
      <c r="G7" s="10">
        <v>319</v>
      </c>
      <c r="H7" s="10">
        <v>316</v>
      </c>
      <c r="I7" s="10">
        <v>310</v>
      </c>
      <c r="J7" s="10">
        <v>307</v>
      </c>
      <c r="K7" s="10">
        <v>308</v>
      </c>
      <c r="L7" s="10">
        <v>313</v>
      </c>
      <c r="M7" s="10">
        <v>307</v>
      </c>
      <c r="N7" s="10">
        <v>309</v>
      </c>
      <c r="O7" s="2">
        <v>314</v>
      </c>
      <c r="P7" s="2">
        <v>313</v>
      </c>
      <c r="Q7" s="2">
        <v>305</v>
      </c>
      <c r="R7" s="2">
        <v>306</v>
      </c>
      <c r="S7" s="2">
        <v>308</v>
      </c>
      <c r="T7" s="2">
        <v>304</v>
      </c>
      <c r="U7" s="2">
        <v>303</v>
      </c>
      <c r="V7" s="10">
        <v>310</v>
      </c>
      <c r="W7" s="10">
        <v>301</v>
      </c>
      <c r="X7" s="10">
        <v>306</v>
      </c>
      <c r="Y7" s="10">
        <v>300</v>
      </c>
      <c r="Z7" s="10">
        <v>295</v>
      </c>
    </row>
    <row r="8" spans="1:26" ht="15" customHeight="1">
      <c r="A8" s="9" t="s">
        <v>29</v>
      </c>
      <c r="B8" s="10">
        <v>212</v>
      </c>
      <c r="C8" s="10">
        <v>241</v>
      </c>
      <c r="D8" s="10">
        <v>240</v>
      </c>
      <c r="E8" s="10">
        <v>232</v>
      </c>
      <c r="F8" s="10">
        <v>195</v>
      </c>
      <c r="G8" s="10">
        <v>193</v>
      </c>
      <c r="H8" s="10">
        <v>176</v>
      </c>
      <c r="I8" s="10">
        <v>163</v>
      </c>
      <c r="J8" s="10">
        <v>156</v>
      </c>
      <c r="K8" s="10">
        <v>149</v>
      </c>
      <c r="L8" s="10">
        <v>155</v>
      </c>
      <c r="M8" s="10">
        <v>159</v>
      </c>
      <c r="N8" s="10">
        <v>168</v>
      </c>
      <c r="O8" s="2">
        <v>176</v>
      </c>
      <c r="P8" s="2">
        <v>184</v>
      </c>
      <c r="Q8" s="2">
        <v>187</v>
      </c>
      <c r="R8" s="2">
        <v>193</v>
      </c>
      <c r="S8" s="2">
        <v>212</v>
      </c>
      <c r="T8" s="2">
        <v>210</v>
      </c>
      <c r="U8" s="2">
        <v>210</v>
      </c>
      <c r="V8" s="10">
        <v>211</v>
      </c>
      <c r="W8" s="10">
        <v>209</v>
      </c>
      <c r="X8" s="10">
        <v>205</v>
      </c>
      <c r="Y8" s="10">
        <v>199</v>
      </c>
      <c r="Z8" s="10">
        <v>185</v>
      </c>
    </row>
    <row r="9" spans="1:26" s="11" customFormat="1" ht="15" customHeight="1">
      <c r="A9" s="7" t="s">
        <v>30</v>
      </c>
      <c r="B9" s="8">
        <f t="shared" ref="B9:Z9" si="2">SUM(B10:B11)</f>
        <v>10880</v>
      </c>
      <c r="C9" s="8">
        <f t="shared" si="2"/>
        <v>11440</v>
      </c>
      <c r="D9" s="8">
        <f t="shared" si="2"/>
        <v>11851</v>
      </c>
      <c r="E9" s="8">
        <f t="shared" si="2"/>
        <v>11945</v>
      </c>
      <c r="F9" s="8">
        <f t="shared" si="2"/>
        <v>12009</v>
      </c>
      <c r="G9" s="8">
        <f t="shared" si="2"/>
        <v>10530</v>
      </c>
      <c r="H9" s="8">
        <f t="shared" si="2"/>
        <v>11611</v>
      </c>
      <c r="I9" s="8">
        <f t="shared" si="2"/>
        <v>11279</v>
      </c>
      <c r="J9" s="8">
        <f t="shared" si="2"/>
        <v>10800</v>
      </c>
      <c r="K9" s="8">
        <f t="shared" si="2"/>
        <v>10202</v>
      </c>
      <c r="L9" s="8">
        <f t="shared" si="2"/>
        <v>9963</v>
      </c>
      <c r="M9" s="8">
        <f t="shared" si="2"/>
        <v>9083</v>
      </c>
      <c r="N9" s="8">
        <f t="shared" si="2"/>
        <v>9679</v>
      </c>
      <c r="O9" s="8">
        <f t="shared" si="2"/>
        <v>9696</v>
      </c>
      <c r="P9" s="8">
        <f t="shared" si="2"/>
        <v>9021</v>
      </c>
      <c r="Q9" s="8">
        <f t="shared" si="2"/>
        <v>9144</v>
      </c>
      <c r="R9" s="8">
        <f t="shared" si="2"/>
        <v>9036</v>
      </c>
      <c r="S9" s="8">
        <f t="shared" si="2"/>
        <v>9490</v>
      </c>
      <c r="T9" s="8">
        <f t="shared" si="2"/>
        <v>9437</v>
      </c>
      <c r="U9" s="8">
        <f t="shared" si="2"/>
        <v>9434</v>
      </c>
      <c r="V9" s="8">
        <f t="shared" si="2"/>
        <v>9424</v>
      </c>
      <c r="W9" s="8">
        <f t="shared" si="2"/>
        <v>9037</v>
      </c>
      <c r="X9" s="8">
        <f t="shared" si="2"/>
        <v>8675</v>
      </c>
      <c r="Y9" s="8">
        <f t="shared" si="2"/>
        <v>8524</v>
      </c>
      <c r="Z9" s="8">
        <f t="shared" si="2"/>
        <v>8375</v>
      </c>
    </row>
    <row r="10" spans="1:26" ht="15" customHeight="1">
      <c r="A10" s="9" t="s">
        <v>28</v>
      </c>
      <c r="B10" s="10">
        <f>7286+967</f>
        <v>8253</v>
      </c>
      <c r="C10" s="10">
        <f>7637+996</f>
        <v>8633</v>
      </c>
      <c r="D10" s="10">
        <f>7700+1034</f>
        <v>8734</v>
      </c>
      <c r="E10" s="10">
        <f>7608+995</f>
        <v>8603</v>
      </c>
      <c r="F10" s="10">
        <v>8650</v>
      </c>
      <c r="G10" s="10">
        <v>7827</v>
      </c>
      <c r="H10" s="10">
        <v>8375</v>
      </c>
      <c r="I10" s="10">
        <v>8257</v>
      </c>
      <c r="J10" s="10">
        <v>7971</v>
      </c>
      <c r="K10" s="10">
        <v>7546</v>
      </c>
      <c r="L10" s="10">
        <v>7515</v>
      </c>
      <c r="M10" s="10">
        <v>6813</v>
      </c>
      <c r="N10" s="10">
        <v>7132</v>
      </c>
      <c r="O10" s="10">
        <v>7084</v>
      </c>
      <c r="P10" s="10">
        <v>6633</v>
      </c>
      <c r="Q10" s="10">
        <v>6559</v>
      </c>
      <c r="R10" s="10">
        <v>6513</v>
      </c>
      <c r="S10" s="10">
        <v>6597</v>
      </c>
      <c r="T10" s="10">
        <v>6504</v>
      </c>
      <c r="U10" s="10">
        <v>6391</v>
      </c>
      <c r="V10" s="10">
        <v>6343</v>
      </c>
      <c r="W10" s="10">
        <v>6133</v>
      </c>
      <c r="X10" s="10">
        <v>6008</v>
      </c>
      <c r="Y10" s="10">
        <v>5908</v>
      </c>
      <c r="Z10" s="10">
        <v>5902</v>
      </c>
    </row>
    <row r="11" spans="1:26" ht="15" customHeight="1">
      <c r="A11" s="9" t="s">
        <v>29</v>
      </c>
      <c r="B11" s="10">
        <v>2627</v>
      </c>
      <c r="C11" s="10">
        <v>2807</v>
      </c>
      <c r="D11" s="10">
        <v>3117</v>
      </c>
      <c r="E11" s="10">
        <v>3342</v>
      </c>
      <c r="F11" s="10">
        <v>3359</v>
      </c>
      <c r="G11" s="10">
        <v>2703</v>
      </c>
      <c r="H11" s="10">
        <v>3236</v>
      </c>
      <c r="I11" s="10">
        <v>3022</v>
      </c>
      <c r="J11" s="10">
        <v>2829</v>
      </c>
      <c r="K11" s="10">
        <v>2656</v>
      </c>
      <c r="L11" s="10">
        <v>2448</v>
      </c>
      <c r="M11" s="10">
        <v>2270</v>
      </c>
      <c r="N11" s="10">
        <v>2547</v>
      </c>
      <c r="O11" s="10">
        <v>2612</v>
      </c>
      <c r="P11" s="10">
        <v>2388</v>
      </c>
      <c r="Q11" s="10">
        <v>2585</v>
      </c>
      <c r="R11" s="10">
        <v>2523</v>
      </c>
      <c r="S11" s="10">
        <v>2893</v>
      </c>
      <c r="T11" s="10">
        <v>2933</v>
      </c>
      <c r="U11" s="10">
        <v>3043</v>
      </c>
      <c r="V11" s="10">
        <v>3081</v>
      </c>
      <c r="W11" s="10">
        <v>2904</v>
      </c>
      <c r="X11" s="10">
        <v>2667</v>
      </c>
      <c r="Y11" s="10">
        <v>2616</v>
      </c>
      <c r="Z11" s="10">
        <v>2473</v>
      </c>
    </row>
    <row r="12" spans="1:26" s="11" customFormat="1" ht="15" customHeight="1">
      <c r="A12" s="7" t="s">
        <v>31</v>
      </c>
      <c r="B12" s="8">
        <f>SUM(B13:B14)</f>
        <v>102831</v>
      </c>
      <c r="C12" s="8">
        <f>SUM(C13:C14)</f>
        <v>103249</v>
      </c>
      <c r="D12" s="8">
        <f>SUM(D13:D14)</f>
        <v>104237</v>
      </c>
      <c r="E12" s="8">
        <f>SUM(E13:E14)</f>
        <v>102168</v>
      </c>
      <c r="F12" s="8">
        <f t="shared" ref="F12:Z12" si="3">+F13+F14</f>
        <v>99178</v>
      </c>
      <c r="G12" s="8">
        <f t="shared" si="3"/>
        <v>94090</v>
      </c>
      <c r="H12" s="8">
        <f t="shared" si="3"/>
        <v>90368</v>
      </c>
      <c r="I12" s="8">
        <f t="shared" si="3"/>
        <v>86694</v>
      </c>
      <c r="J12" s="8">
        <f t="shared" si="3"/>
        <v>83325</v>
      </c>
      <c r="K12" s="8">
        <f t="shared" si="3"/>
        <v>77941</v>
      </c>
      <c r="L12" s="8">
        <f t="shared" si="3"/>
        <v>70037</v>
      </c>
      <c r="M12" s="8">
        <f t="shared" si="3"/>
        <v>74473</v>
      </c>
      <c r="N12" s="8">
        <f t="shared" si="3"/>
        <v>70413</v>
      </c>
      <c r="O12" s="8">
        <f t="shared" si="3"/>
        <v>71022</v>
      </c>
      <c r="P12" s="8">
        <f t="shared" si="3"/>
        <v>73581</v>
      </c>
      <c r="Q12" s="8">
        <f t="shared" si="3"/>
        <v>73680</v>
      </c>
      <c r="R12" s="8">
        <f t="shared" si="3"/>
        <v>70483</v>
      </c>
      <c r="S12" s="8">
        <f t="shared" si="3"/>
        <v>77987</v>
      </c>
      <c r="T12" s="8">
        <f t="shared" si="3"/>
        <v>75901</v>
      </c>
      <c r="U12" s="8">
        <f t="shared" si="3"/>
        <v>77338</v>
      </c>
      <c r="V12" s="8">
        <f t="shared" si="3"/>
        <v>75183</v>
      </c>
      <c r="W12" s="8">
        <f t="shared" si="3"/>
        <v>69883</v>
      </c>
      <c r="X12" s="8">
        <f t="shared" si="3"/>
        <v>65309</v>
      </c>
      <c r="Y12" s="8">
        <f t="shared" si="3"/>
        <v>66690</v>
      </c>
      <c r="Z12" s="8">
        <f t="shared" si="3"/>
        <v>67244</v>
      </c>
    </row>
    <row r="13" spans="1:26" ht="15" customHeight="1">
      <c r="A13" s="12" t="s">
        <v>28</v>
      </c>
      <c r="B13" s="10">
        <f>77841+10132</f>
        <v>87973</v>
      </c>
      <c r="C13" s="10">
        <f>77635+10111</f>
        <v>87746</v>
      </c>
      <c r="D13" s="10">
        <f>78326+9975</f>
        <v>88301</v>
      </c>
      <c r="E13" s="10">
        <f>75753+9679</f>
        <v>85432</v>
      </c>
      <c r="F13" s="10">
        <v>82579</v>
      </c>
      <c r="G13" s="10">
        <v>77608</v>
      </c>
      <c r="H13" s="10">
        <v>74526</v>
      </c>
      <c r="I13" s="10">
        <v>71115</v>
      </c>
      <c r="J13" s="10">
        <v>68401</v>
      </c>
      <c r="K13" s="10">
        <v>63635</v>
      </c>
      <c r="L13" s="10">
        <v>56019</v>
      </c>
      <c r="M13" s="10">
        <v>59204</v>
      </c>
      <c r="N13" s="10">
        <v>54594</v>
      </c>
      <c r="O13" s="10">
        <v>54139</v>
      </c>
      <c r="P13" s="10">
        <v>55404</v>
      </c>
      <c r="Q13" s="10">
        <v>54556</v>
      </c>
      <c r="R13" s="10">
        <v>53135</v>
      </c>
      <c r="S13" s="10">
        <v>57493</v>
      </c>
      <c r="T13" s="10">
        <v>56947</v>
      </c>
      <c r="U13" s="10">
        <v>56309</v>
      </c>
      <c r="V13" s="10">
        <v>53845</v>
      </c>
      <c r="W13" s="10">
        <v>50571</v>
      </c>
      <c r="X13" s="10">
        <v>47360</v>
      </c>
      <c r="Y13" s="10">
        <v>48200</v>
      </c>
      <c r="Z13" s="10">
        <v>48887</v>
      </c>
    </row>
    <row r="14" spans="1:26" ht="15" customHeight="1">
      <c r="A14" s="12" t="s">
        <v>29</v>
      </c>
      <c r="B14" s="10">
        <v>14858</v>
      </c>
      <c r="C14" s="10">
        <v>15503</v>
      </c>
      <c r="D14" s="10">
        <v>15936</v>
      </c>
      <c r="E14" s="10">
        <v>16736</v>
      </c>
      <c r="F14" s="10">
        <v>16599</v>
      </c>
      <c r="G14" s="10">
        <v>16482</v>
      </c>
      <c r="H14" s="10">
        <v>15842</v>
      </c>
      <c r="I14" s="10">
        <v>15579</v>
      </c>
      <c r="J14" s="10">
        <v>14924</v>
      </c>
      <c r="K14" s="10">
        <v>14306</v>
      </c>
      <c r="L14" s="10">
        <v>14018</v>
      </c>
      <c r="M14" s="10">
        <v>15269</v>
      </c>
      <c r="N14" s="10">
        <v>15819</v>
      </c>
      <c r="O14" s="10">
        <v>16883</v>
      </c>
      <c r="P14" s="10">
        <v>18177</v>
      </c>
      <c r="Q14" s="10">
        <v>19124</v>
      </c>
      <c r="R14" s="10">
        <v>17348</v>
      </c>
      <c r="S14" s="10">
        <v>20494</v>
      </c>
      <c r="T14" s="10">
        <v>18954</v>
      </c>
      <c r="U14" s="10">
        <v>21029</v>
      </c>
      <c r="V14" s="10">
        <v>21338</v>
      </c>
      <c r="W14" s="10">
        <v>19312</v>
      </c>
      <c r="X14" s="10">
        <v>17949</v>
      </c>
      <c r="Y14" s="10">
        <v>18490</v>
      </c>
      <c r="Z14" s="10">
        <v>18357</v>
      </c>
    </row>
    <row r="15" spans="1:26" ht="15" customHeight="1">
      <c r="A15" s="7" t="s">
        <v>32</v>
      </c>
      <c r="B15" s="8" t="s">
        <v>33</v>
      </c>
      <c r="C15" s="8">
        <v>343</v>
      </c>
      <c r="D15" s="8">
        <v>339</v>
      </c>
      <c r="E15" s="8">
        <v>337</v>
      </c>
      <c r="F15" s="8">
        <v>330</v>
      </c>
      <c r="G15" s="8">
        <v>321</v>
      </c>
      <c r="H15" s="8">
        <v>318</v>
      </c>
      <c r="I15" s="8">
        <v>310</v>
      </c>
      <c r="J15" s="8">
        <v>311</v>
      </c>
      <c r="K15" s="8">
        <v>307</v>
      </c>
      <c r="L15" s="8">
        <v>309</v>
      </c>
      <c r="M15" s="8">
        <v>313</v>
      </c>
      <c r="N15" s="8">
        <v>313</v>
      </c>
      <c r="O15" s="8">
        <v>311</v>
      </c>
      <c r="P15" s="8">
        <v>309</v>
      </c>
      <c r="Q15" s="8">
        <v>308</v>
      </c>
      <c r="R15" s="8">
        <v>309</v>
      </c>
      <c r="S15" s="8">
        <v>316</v>
      </c>
      <c r="T15" s="13">
        <v>367</v>
      </c>
      <c r="U15" s="13">
        <v>309</v>
      </c>
      <c r="V15" s="8">
        <v>314</v>
      </c>
      <c r="W15" s="8">
        <v>333</v>
      </c>
      <c r="X15" s="13">
        <v>323</v>
      </c>
      <c r="Y15" s="13">
        <v>307</v>
      </c>
      <c r="Z15" s="13">
        <v>298</v>
      </c>
    </row>
    <row r="16" spans="1:26" ht="15" customHeight="1">
      <c r="A16" s="7" t="s">
        <v>34</v>
      </c>
      <c r="B16" s="8" t="s">
        <v>33</v>
      </c>
      <c r="C16" s="8">
        <v>373</v>
      </c>
      <c r="D16" s="8">
        <v>370</v>
      </c>
      <c r="E16" s="8">
        <v>371</v>
      </c>
      <c r="F16" s="8">
        <v>361</v>
      </c>
      <c r="G16" s="8">
        <v>355</v>
      </c>
      <c r="H16" s="8">
        <v>352</v>
      </c>
      <c r="I16" s="8">
        <v>343</v>
      </c>
      <c r="J16" s="8">
        <v>344</v>
      </c>
      <c r="K16" s="8">
        <v>340</v>
      </c>
      <c r="L16" s="8">
        <v>342</v>
      </c>
      <c r="M16" s="8">
        <v>344</v>
      </c>
      <c r="N16" s="8">
        <v>344</v>
      </c>
      <c r="O16" s="8">
        <v>349</v>
      </c>
      <c r="P16" s="8">
        <v>347</v>
      </c>
      <c r="Q16" s="8">
        <v>345</v>
      </c>
      <c r="R16" s="8">
        <v>347</v>
      </c>
      <c r="S16" s="8">
        <v>360</v>
      </c>
      <c r="T16" s="13">
        <v>385</v>
      </c>
      <c r="U16" s="13">
        <v>350</v>
      </c>
      <c r="V16" s="8">
        <v>358</v>
      </c>
      <c r="W16" s="8">
        <v>379</v>
      </c>
      <c r="X16" s="13">
        <v>363</v>
      </c>
      <c r="Y16" s="13">
        <v>342</v>
      </c>
      <c r="Z16" s="13">
        <v>333</v>
      </c>
    </row>
    <row r="17" spans="1:18" ht="9" customHeight="1">
      <c r="A17" s="14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</row>
    <row r="18" spans="1:18"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</row>
    <row r="19" spans="1:18">
      <c r="A19" s="17" t="s">
        <v>35</v>
      </c>
      <c r="B19" s="17"/>
      <c r="C19" s="16"/>
      <c r="D19" s="16"/>
      <c r="E19" s="16"/>
      <c r="F19" s="16"/>
      <c r="G19" s="16"/>
      <c r="H19" s="16"/>
      <c r="I19" s="16"/>
      <c r="J19" s="16"/>
      <c r="K19" s="16"/>
      <c r="L19" s="16"/>
    </row>
    <row r="20" spans="1:18">
      <c r="C20" s="16"/>
      <c r="D20" s="16"/>
      <c r="E20" s="16"/>
      <c r="F20" s="16"/>
      <c r="G20" s="16"/>
      <c r="H20" s="16"/>
      <c r="I20" s="16"/>
      <c r="J20" s="16"/>
      <c r="K20" s="16"/>
      <c r="L20" s="16"/>
    </row>
    <row r="21" spans="1:18">
      <c r="C21" s="16"/>
      <c r="D21" s="16"/>
      <c r="E21" s="16"/>
      <c r="F21" s="16"/>
      <c r="G21" s="16"/>
      <c r="H21" s="16"/>
      <c r="I21" s="16"/>
      <c r="J21" s="16"/>
      <c r="K21" s="16"/>
      <c r="L21" s="16"/>
    </row>
    <row r="22" spans="1:18">
      <c r="C22" s="16"/>
      <c r="D22" s="16"/>
      <c r="E22" s="16"/>
      <c r="F22" s="16"/>
      <c r="G22" s="16"/>
      <c r="H22" s="16"/>
      <c r="I22" s="16"/>
      <c r="J22" s="16"/>
      <c r="K22" s="16"/>
      <c r="L22" s="16"/>
    </row>
    <row r="23" spans="1:18">
      <c r="C23" s="16"/>
      <c r="D23" s="16"/>
      <c r="E23" s="16"/>
      <c r="F23" s="16"/>
      <c r="G23" s="16"/>
      <c r="H23" s="16"/>
      <c r="I23" s="16"/>
      <c r="J23" s="16"/>
      <c r="K23" s="16"/>
      <c r="L23" s="16"/>
    </row>
    <row r="24" spans="1:18">
      <c r="C24" s="16"/>
      <c r="D24" s="16"/>
      <c r="E24" s="16"/>
      <c r="F24" s="16"/>
      <c r="G24" s="16"/>
      <c r="H24" s="16"/>
      <c r="I24" s="16"/>
      <c r="J24" s="16"/>
      <c r="K24" s="16"/>
      <c r="L24" s="16"/>
    </row>
    <row r="25" spans="1:18">
      <c r="C25" s="16"/>
      <c r="D25" s="16"/>
      <c r="E25" s="16"/>
      <c r="F25" s="16"/>
      <c r="G25" s="16"/>
      <c r="H25" s="16"/>
      <c r="I25" s="16"/>
      <c r="J25" s="16"/>
      <c r="K25" s="16"/>
      <c r="L25" s="16"/>
    </row>
    <row r="26" spans="1:18">
      <c r="C26" s="16"/>
      <c r="D26" s="16"/>
      <c r="E26" s="16"/>
      <c r="F26" s="16"/>
      <c r="G26" s="16"/>
      <c r="H26" s="16"/>
      <c r="I26" s="16"/>
      <c r="J26" s="16"/>
      <c r="K26" s="16"/>
      <c r="L26" s="16"/>
    </row>
    <row r="27" spans="1:18">
      <c r="C27" s="16"/>
      <c r="D27" s="16"/>
      <c r="E27" s="16"/>
      <c r="F27" s="16"/>
      <c r="G27" s="16"/>
      <c r="H27" s="16"/>
      <c r="I27" s="16"/>
      <c r="J27" s="16"/>
      <c r="K27" s="16"/>
      <c r="L27" s="16"/>
    </row>
    <row r="28" spans="1:18">
      <c r="C28" s="16"/>
      <c r="D28" s="16"/>
      <c r="E28" s="16"/>
      <c r="F28" s="16"/>
      <c r="G28" s="16"/>
      <c r="H28" s="16"/>
      <c r="I28" s="16"/>
      <c r="J28" s="16"/>
      <c r="K28" s="16"/>
      <c r="L28" s="16"/>
    </row>
    <row r="29" spans="1:18">
      <c r="C29" s="16"/>
      <c r="D29" s="16"/>
      <c r="E29" s="16"/>
      <c r="F29" s="16"/>
      <c r="G29" s="16"/>
      <c r="H29" s="16"/>
      <c r="I29" s="16"/>
      <c r="J29" s="16"/>
      <c r="K29" s="16"/>
      <c r="L29" s="16"/>
    </row>
    <row r="30" spans="1:18">
      <c r="C30" s="16"/>
      <c r="D30" s="16"/>
      <c r="E30" s="16"/>
      <c r="F30" s="16"/>
      <c r="G30" s="16"/>
      <c r="H30" s="16"/>
      <c r="I30" s="16"/>
      <c r="J30" s="16"/>
      <c r="K30" s="16"/>
      <c r="L30" s="16"/>
    </row>
    <row r="31" spans="1:18">
      <c r="C31" s="16"/>
      <c r="D31" s="16"/>
      <c r="E31" s="16"/>
      <c r="F31" s="16"/>
      <c r="G31" s="16"/>
      <c r="H31" s="16"/>
      <c r="I31" s="16"/>
      <c r="J31" s="16"/>
      <c r="K31" s="16"/>
      <c r="L31" s="16"/>
    </row>
    <row r="32" spans="1:18">
      <c r="C32" s="16"/>
      <c r="D32" s="16"/>
      <c r="E32" s="16"/>
      <c r="F32" s="16"/>
      <c r="G32" s="16"/>
      <c r="H32" s="16"/>
      <c r="I32" s="16"/>
      <c r="J32" s="16"/>
      <c r="K32" s="16"/>
      <c r="L32" s="16"/>
    </row>
    <row r="33" spans="3:12">
      <c r="C33" s="16"/>
      <c r="D33" s="16"/>
      <c r="E33" s="16"/>
      <c r="F33" s="16"/>
      <c r="G33" s="16"/>
      <c r="H33" s="16"/>
      <c r="I33" s="16"/>
      <c r="J33" s="16"/>
      <c r="K33" s="16"/>
      <c r="L33" s="16"/>
    </row>
    <row r="34" spans="3:12">
      <c r="C34" s="16"/>
      <c r="D34" s="16"/>
      <c r="E34" s="16"/>
      <c r="F34" s="16"/>
      <c r="G34" s="16"/>
      <c r="H34" s="16"/>
      <c r="I34" s="16"/>
      <c r="J34" s="16"/>
      <c r="K34" s="16"/>
      <c r="L34" s="16"/>
    </row>
    <row r="35" spans="3:12">
      <c r="C35" s="16"/>
      <c r="D35" s="16"/>
      <c r="E35" s="16"/>
      <c r="F35" s="16"/>
      <c r="G35" s="16"/>
      <c r="H35" s="16"/>
      <c r="I35" s="16"/>
      <c r="J35" s="16"/>
      <c r="K35" s="16"/>
      <c r="L35" s="16"/>
    </row>
    <row r="36" spans="3:12">
      <c r="C36" s="16"/>
      <c r="D36" s="16"/>
      <c r="E36" s="16"/>
      <c r="F36" s="16"/>
      <c r="G36" s="16"/>
      <c r="H36" s="16"/>
      <c r="I36" s="16"/>
      <c r="J36" s="16"/>
      <c r="K36" s="16"/>
      <c r="L36" s="16"/>
    </row>
    <row r="37" spans="3:12">
      <c r="C37" s="16"/>
      <c r="D37" s="16"/>
      <c r="E37" s="16"/>
      <c r="F37" s="16"/>
      <c r="G37" s="16"/>
      <c r="H37" s="16"/>
      <c r="I37" s="16"/>
      <c r="J37" s="16"/>
      <c r="K37" s="16"/>
      <c r="L37" s="16"/>
    </row>
    <row r="38" spans="3:12">
      <c r="C38" s="16"/>
      <c r="D38" s="16"/>
      <c r="E38" s="16"/>
      <c r="F38" s="16"/>
      <c r="G38" s="16"/>
      <c r="H38" s="16"/>
      <c r="I38" s="16"/>
      <c r="J38" s="16"/>
      <c r="K38" s="16"/>
      <c r="L38" s="16"/>
    </row>
  </sheetData>
  <mergeCells count="2">
    <mergeCell ref="A1:Z1"/>
    <mergeCell ref="A2:Z2"/>
  </mergeCells>
  <printOptions horizontalCentered="1"/>
  <pageMargins left="0.39000000000000007" right="0.39000000000000007" top="0.59" bottom="0.59" header="0.51" footer="0.51"/>
  <pageSetup scale="55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longino</dc:creator>
  <cp:lastModifiedBy>longino</cp:lastModifiedBy>
  <dcterms:created xsi:type="dcterms:W3CDTF">2024-05-06T17:35:39Z</dcterms:created>
  <dcterms:modified xsi:type="dcterms:W3CDTF">2024-05-06T17:35:50Z</dcterms:modified>
</cp:coreProperties>
</file>