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495" windowWidth="20820" windowHeight="18780" firstSheet="1" activeTab="1"/>
  </bookViews>
  <sheets>
    <sheet name="resumen" sheetId="1" r:id="rId1"/>
    <sheet name="suayed" sheetId="5" r:id="rId2"/>
  </sheets>
  <externalReferences>
    <externalReference r:id="rId3"/>
    <externalReference r:id="rId4"/>
    <externalReference r:id="rId5"/>
    <externalReference r:id="rId6"/>
  </externalReferences>
  <definedNames>
    <definedName name="_xlnm.Print_Area" localSheetId="0">resumen!$A$1:$H$35</definedName>
    <definedName name="_xlnm.Database" localSheetId="0">resumen!#REF!</definedName>
    <definedName name="_xlnm.Database">[1]lic!$A$8:$E$171</definedName>
    <definedName name="EgresoBac2002" localSheetId="0">#REF!</definedName>
    <definedName name="EgresoBac2002" localSheetId="1">#REF!</definedName>
    <definedName name="EgresoBac2002">#REF!</definedName>
    <definedName name="EgresoFinal" localSheetId="0">#REF!</definedName>
    <definedName name="EgresoFinal" localSheetId="1">suayed!$A$8:$D$26</definedName>
    <definedName name="EgresoFinal">#REF!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 l="1"/>
  <c r="C43" i="5" l="1"/>
  <c r="B43" i="5"/>
  <c r="B39" i="5" l="1"/>
  <c r="C39" i="5"/>
  <c r="B8" i="5"/>
  <c r="C8" i="5"/>
  <c r="D9" i="5"/>
  <c r="D10" i="5"/>
  <c r="D11" i="5"/>
  <c r="D12" i="5"/>
  <c r="B13" i="5"/>
  <c r="C13" i="5"/>
  <c r="D14" i="5"/>
  <c r="D15" i="5"/>
  <c r="D16" i="5"/>
  <c r="B17" i="5"/>
  <c r="C17" i="5"/>
  <c r="D18" i="5"/>
  <c r="B19" i="5"/>
  <c r="C19" i="5"/>
  <c r="D20" i="5"/>
  <c r="B21" i="5"/>
  <c r="C21" i="5"/>
  <c r="D22" i="5"/>
  <c r="D23" i="5"/>
  <c r="D24" i="5"/>
  <c r="D25" i="5"/>
  <c r="D26" i="5"/>
  <c r="B27" i="5"/>
  <c r="C27" i="5"/>
  <c r="D28" i="5"/>
  <c r="B29" i="5"/>
  <c r="C29" i="5"/>
  <c r="D30" i="5"/>
  <c r="D31" i="5"/>
  <c r="D32" i="5"/>
  <c r="D33" i="5"/>
  <c r="D34" i="5"/>
  <c r="B35" i="5"/>
  <c r="C35" i="5"/>
  <c r="D36" i="5"/>
  <c r="D37" i="5"/>
  <c r="D38" i="5"/>
  <c r="D40" i="5"/>
  <c r="B41" i="5"/>
  <c r="C41" i="5"/>
  <c r="D42" i="5"/>
  <c r="D43" i="5"/>
  <c r="D44" i="5"/>
  <c r="B45" i="5"/>
  <c r="C45" i="5"/>
  <c r="D46" i="5"/>
  <c r="D39" i="5" l="1"/>
  <c r="C48" i="5"/>
  <c r="B48" i="5"/>
  <c r="D41" i="5"/>
  <c r="D45" i="5"/>
  <c r="D17" i="5"/>
  <c r="D29" i="5"/>
  <c r="D35" i="5"/>
  <c r="D21" i="5"/>
  <c r="D19" i="5"/>
  <c r="D27" i="5"/>
  <c r="D13" i="5"/>
  <c r="D8" i="5"/>
  <c r="B9" i="1"/>
  <c r="C9" i="1"/>
  <c r="D9" i="1" l="1"/>
  <c r="D48" i="5"/>
  <c r="C6" i="1"/>
  <c r="B8" i="1"/>
  <c r="C8" i="1"/>
  <c r="C7" i="1" s="1"/>
  <c r="C12" i="1" l="1"/>
  <c r="B7" i="1"/>
  <c r="D7" i="1" s="1"/>
  <c r="D8" i="1"/>
  <c r="B6" i="1"/>
  <c r="D6" i="1" l="1"/>
  <c r="D12" i="1" s="1"/>
  <c r="B12" i="1"/>
  <c r="F24" i="1"/>
  <c r="G20" i="1" s="1"/>
  <c r="G24" i="1"/>
  <c r="G21" i="1" l="1"/>
  <c r="G23" i="1"/>
  <c r="G22" i="1"/>
</calcChain>
</file>

<file path=xl/sharedStrings.xml><?xml version="1.0" encoding="utf-8"?>
<sst xmlns="http://schemas.openxmlformats.org/spreadsheetml/2006/main" count="70" uniqueCount="58">
  <si>
    <t>Humanidades y artes</t>
  </si>
  <si>
    <t>Ciencias sociales</t>
  </si>
  <si>
    <t>Ciencias biológicas, químicas y de la salud</t>
  </si>
  <si>
    <t>Ciencias físico matemáticas e ingenierías</t>
  </si>
  <si>
    <t>FUENTE: Dirección General de Administración Escolar, UNAM.</t>
  </si>
  <si>
    <r>
      <t>c</t>
    </r>
    <r>
      <rPr>
        <sz val="8"/>
        <rFont val="Arial"/>
        <family val="2"/>
      </rPr>
      <t xml:space="preserve"> Clasificación de acuerdo a los Consejos Académicos de Área.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</si>
  <si>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el Sistema Universidad Abierta y Educacción a Distancia.</t>
    </r>
  </si>
  <si>
    <t>T O T A L</t>
  </si>
  <si>
    <t>Colegio de Ciencias y Humanidades</t>
  </si>
  <si>
    <t>Escuela Nacional Preparatoria</t>
  </si>
  <si>
    <t>Bachillerato</t>
  </si>
  <si>
    <r>
      <t>Licenciatura</t>
    </r>
    <r>
      <rPr>
        <vertAlign val="superscript"/>
        <sz val="10"/>
        <rFont val="Arial"/>
        <family val="2"/>
      </rPr>
      <t>b</t>
    </r>
  </si>
  <si>
    <t>Total</t>
  </si>
  <si>
    <t>Mujeres</t>
  </si>
  <si>
    <t>Hombres</t>
  </si>
  <si>
    <t>Nivel</t>
  </si>
  <si>
    <r>
      <t>UNAM. EGRESO</t>
    </r>
    <r>
      <rPr>
        <b/>
        <vertAlign val="superscript"/>
        <sz val="10"/>
        <rFont val="Arial"/>
        <family val="2"/>
      </rPr>
      <t>a</t>
    </r>
  </si>
  <si>
    <t>2020-2021</t>
  </si>
  <si>
    <t>Trabajo Social</t>
  </si>
  <si>
    <t>Escuela Nacional de Trabajo Social</t>
  </si>
  <si>
    <t>Enfermería</t>
  </si>
  <si>
    <t>Escuela Nacional de Enfermería y Obstetricia</t>
  </si>
  <si>
    <t>Psicología</t>
  </si>
  <si>
    <t>Informática</t>
  </si>
  <si>
    <t>Diseño y Comunicación Visual</t>
  </si>
  <si>
    <t>Contaduría</t>
  </si>
  <si>
    <t>Administración</t>
  </si>
  <si>
    <t>Sociología</t>
  </si>
  <si>
    <t>Relaciones Internacionales</t>
  </si>
  <si>
    <t>Economía</t>
  </si>
  <si>
    <t>Derecho</t>
  </si>
  <si>
    <t>Lengua y Literaturas Hispánicas</t>
  </si>
  <si>
    <t>Filosofía</t>
  </si>
  <si>
    <t>Ciencias Políticas y Administración Pública</t>
  </si>
  <si>
    <t>Facultad de Psicología</t>
  </si>
  <si>
    <t>Lengua y Literaturas Modernas (Letras Inglesas)</t>
  </si>
  <si>
    <t>Geografía</t>
  </si>
  <si>
    <t>Bibliotecología y Estudios de la Información</t>
  </si>
  <si>
    <t>Facultad de Filosofía y Letras</t>
  </si>
  <si>
    <t>Facultad de Economía</t>
  </si>
  <si>
    <t>Facultad de Derecho</t>
  </si>
  <si>
    <t>Facultad de Contaduría y Administración</t>
  </si>
  <si>
    <t>Ciencias de la Comunicación</t>
  </si>
  <si>
    <t>Facultad de Ciencias Políticas y Sociales</t>
  </si>
  <si>
    <t>UNAM. EGRESO</t>
  </si>
  <si>
    <t>Facultad de Estudios Superiores Iztacala</t>
  </si>
  <si>
    <t>Facultad de Estudios Superiores Cuautitlán</t>
  </si>
  <si>
    <t>Facultad de Estudios Superiores Aragón</t>
  </si>
  <si>
    <t>Enseñanza de Italiano como Lengua Extranjera</t>
  </si>
  <si>
    <t>Enseñanza de Inglés como Lengua Extranjera</t>
  </si>
  <si>
    <t>Enseñanza de Español como Lengua Extranjera</t>
  </si>
  <si>
    <t>Facultad de Estudios Superiores Acatlán</t>
  </si>
  <si>
    <t>Nivel / Entidad académica / Carrera</t>
  </si>
  <si>
    <r>
      <t>b</t>
    </r>
    <r>
      <rPr>
        <sz val="8"/>
        <rFont val="Arial"/>
        <family val="2"/>
      </rPr>
      <t xml:space="preserve"> Se refiere a los alumnos con 98% o más de los créditos cubiertos.</t>
    </r>
  </si>
  <si>
    <r>
      <t>a</t>
    </r>
    <r>
      <rPr>
        <sz val="8"/>
        <rFont val="Arial"/>
        <family val="2"/>
      </rPr>
      <t xml:space="preserve"> Se refiere a los alumnos con 98% o más de los créditos cubiertos.</t>
    </r>
  </si>
  <si>
    <t>SISTEMA UNIVERSIDAD ABIERTA Y EDUCACIÓN A DISTANCIA</t>
  </si>
  <si>
    <r>
      <t>LICENCIATURA</t>
    </r>
    <r>
      <rPr>
        <b/>
        <vertAlign val="superscript"/>
        <sz val="10"/>
        <rFont val="Arial"/>
        <family val="2"/>
      </rPr>
      <t>a</t>
    </r>
  </si>
  <si>
    <t>Técnico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</si>
</sst>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MS Sans Serif"/>
      <family val="2"/>
    </font>
    <font>
      <sz val="10"/>
      <color theme="0" tint="-0.14999847407452621"/>
      <name val="Arial"/>
      <family val="2"/>
    </font>
    <font>
      <sz val="8"/>
      <color theme="0" tint="-0.1499984740745262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</cellStyleXfs>
  <cellXfs count="6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1" fillId="0" borderId="0" xfId="1"/>
    <xf numFmtId="3" fontId="2" fillId="0" borderId="0" xfId="1" applyNumberFormat="1" applyFont="1"/>
    <xf numFmtId="2" fontId="2" fillId="0" borderId="0" xfId="1" applyNumberFormat="1" applyFont="1"/>
    <xf numFmtId="0" fontId="3" fillId="0" borderId="0" xfId="1" applyFont="1" applyFill="1"/>
    <xf numFmtId="0" fontId="2" fillId="0" borderId="0" xfId="1" applyFont="1" applyFill="1"/>
    <xf numFmtId="0" fontId="2" fillId="0" borderId="0" xfId="1" applyFont="1" applyAlignment="1">
      <alignment horizontal="left"/>
    </xf>
    <xf numFmtId="164" fontId="5" fillId="0" borderId="0" xfId="1" applyNumberFormat="1" applyFont="1" applyFill="1" applyBorder="1"/>
    <xf numFmtId="0" fontId="6" fillId="0" borderId="0" xfId="1" applyFont="1" applyFill="1"/>
    <xf numFmtId="0" fontId="2" fillId="0" borderId="0" xfId="1" applyFont="1" applyFill="1" applyBorder="1"/>
    <xf numFmtId="0" fontId="2" fillId="0" borderId="0" xfId="1" applyFont="1" applyBorder="1"/>
    <xf numFmtId="0" fontId="7" fillId="0" borderId="0" xfId="1" applyFont="1"/>
    <xf numFmtId="0" fontId="7" fillId="0" borderId="0" xfId="1" applyFont="1" applyBorder="1"/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8" fillId="0" borderId="0" xfId="1" applyFont="1" applyFill="1" applyAlignment="1">
      <alignment vertical="center"/>
    </xf>
    <xf numFmtId="3" fontId="10" fillId="2" borderId="0" xfId="1" applyNumberFormat="1" applyFont="1" applyFill="1" applyBorder="1" applyAlignment="1">
      <alignment vertical="center"/>
    </xf>
    <xf numFmtId="0" fontId="10" fillId="2" borderId="0" xfId="1" applyFont="1" applyFill="1" applyBorder="1" applyAlignment="1">
      <alignment vertical="center"/>
    </xf>
    <xf numFmtId="3" fontId="2" fillId="0" borderId="0" xfId="1" applyNumberFormat="1" applyFont="1" applyBorder="1" applyAlignment="1">
      <alignment horizontal="right" vertical="center" indent="1"/>
    </xf>
    <xf numFmtId="3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horizontal="left" vertical="center" indent="1"/>
    </xf>
    <xf numFmtId="0" fontId="2" fillId="0" borderId="0" xfId="1" applyFont="1" applyBorder="1" applyAlignment="1">
      <alignment horizontal="left" vertical="center"/>
    </xf>
    <xf numFmtId="1" fontId="2" fillId="0" borderId="0" xfId="1" applyNumberFormat="1" applyFont="1" applyBorder="1" applyAlignment="1">
      <alignment vertical="center"/>
    </xf>
    <xf numFmtId="0" fontId="8" fillId="0" borderId="0" xfId="1" applyFont="1"/>
    <xf numFmtId="0" fontId="12" fillId="0" borderId="0" xfId="1" applyFont="1"/>
    <xf numFmtId="0" fontId="13" fillId="0" borderId="0" xfId="1" applyFont="1"/>
    <xf numFmtId="0" fontId="14" fillId="2" borderId="0" xfId="1" quotePrefix="1" applyFont="1" applyFill="1" applyBorder="1" applyAlignment="1">
      <alignment horizontal="center" vertical="center"/>
    </xf>
    <xf numFmtId="1" fontId="14" fillId="2" borderId="0" xfId="1" quotePrefix="1" applyNumberFormat="1" applyFont="1" applyFill="1" applyBorder="1" applyAlignment="1">
      <alignment horizontal="center" vertical="center"/>
    </xf>
    <xf numFmtId="1" fontId="14" fillId="2" borderId="0" xfId="1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1" fontId="2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3" fontId="10" fillId="0" borderId="0" xfId="1" applyNumberFormat="1" applyFont="1" applyFill="1" applyBorder="1" applyAlignment="1">
      <alignment vertical="center"/>
    </xf>
    <xf numFmtId="3" fontId="10" fillId="0" borderId="0" xfId="1" applyNumberFormat="1" applyFont="1" applyBorder="1" applyAlignment="1">
      <alignment vertical="center"/>
    </xf>
    <xf numFmtId="3" fontId="14" fillId="2" borderId="0" xfId="1" applyNumberFormat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16" fillId="0" borderId="0" xfId="4" applyFont="1" applyFill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7" fillId="0" borderId="0" xfId="4" applyFont="1" applyFill="1" applyBorder="1" applyAlignment="1">
      <alignment vertical="center"/>
    </xf>
    <xf numFmtId="0" fontId="10" fillId="0" borderId="0" xfId="1" quotePrefix="1" applyNumberFormat="1" applyFont="1" applyFill="1" applyBorder="1" applyAlignment="1">
      <alignment vertical="center"/>
    </xf>
    <xf numFmtId="0" fontId="2" fillId="0" borderId="0" xfId="1" quotePrefix="1" applyNumberFormat="1" applyFont="1" applyFill="1" applyBorder="1" applyAlignment="1">
      <alignment vertical="center"/>
    </xf>
    <xf numFmtId="0" fontId="2" fillId="0" borderId="0" xfId="1" quotePrefix="1" applyNumberFormat="1" applyFont="1" applyBorder="1" applyAlignment="1">
      <alignment horizontal="left" vertical="center" indent="1"/>
    </xf>
    <xf numFmtId="0" fontId="16" fillId="0" borderId="0" xfId="4" applyFont="1" applyFill="1" applyBorder="1" applyAlignment="1">
      <alignment horizontal="left" vertical="center" indent="1"/>
    </xf>
    <xf numFmtId="0" fontId="2" fillId="0" borderId="0" xfId="2" applyFont="1" applyFill="1"/>
    <xf numFmtId="1" fontId="2" fillId="0" borderId="0" xfId="1" applyNumberFormat="1" applyFont="1" applyFill="1" applyBorder="1"/>
    <xf numFmtId="164" fontId="2" fillId="0" borderId="0" xfId="1" applyNumberFormat="1" applyFont="1" applyFill="1" applyBorder="1"/>
    <xf numFmtId="0" fontId="9" fillId="0" borderId="0" xfId="1" applyFont="1" applyBorder="1" applyAlignment="1">
      <alignment vertical="center"/>
    </xf>
    <xf numFmtId="0" fontId="7" fillId="0" borderId="0" xfId="1" applyFont="1" applyFill="1"/>
    <xf numFmtId="3" fontId="2" fillId="0" borderId="0" xfId="1" applyNumberFormat="1" applyFont="1" applyFill="1" applyBorder="1" applyAlignment="1">
      <alignment horizontal="right" vertical="center" indent="1"/>
    </xf>
    <xf numFmtId="1" fontId="10" fillId="0" borderId="0" xfId="1" applyNumberFormat="1" applyFont="1" applyAlignment="1">
      <alignment horizontal="center" vertical="center"/>
    </xf>
    <xf numFmtId="1" fontId="10" fillId="0" borderId="0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</cellXfs>
  <cellStyles count="5">
    <cellStyle name="Millares 2" xfId="3"/>
    <cellStyle name="Normal" xfId="0" builtinId="0"/>
    <cellStyle name="Normal 2" xfId="1"/>
    <cellStyle name="Normal_egreso2004" xfId="4"/>
    <cellStyle name="Normal_resume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 sz="1000" b="1" i="0" u="none" strike="noStrike" baseline="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Egreso por área de conocimiento</a:t>
            </a:r>
            <a:r>
              <a:rPr lang="es-ES_tradnl" sz="1000" b="1" i="0" u="none" strike="noStrike" baseline="3000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c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 sz="1000" b="1" i="0" u="none" strike="noStrike" baseline="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Licenciatura</a:t>
            </a:r>
          </a:p>
        </c:rich>
      </c:tx>
      <c:layout>
        <c:manualLayout>
          <c:xMode val="edge"/>
          <c:yMode val="edge"/>
          <c:x val="0.29726932016793095"/>
          <c:y val="6.9949153034837425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111664839363436"/>
          <c:y val="0.34277170899412229"/>
          <c:w val="0.77708478686999571"/>
          <c:h val="0.4220278363091937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7C8-4E98-B3C4-C8E403F16976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7C8-4E98-B3C4-C8E403F16976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7C8-4E98-B3C4-C8E403F16976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7C8-4E98-B3C4-C8E403F16976}"/>
              </c:ext>
            </c:extLst>
          </c:dPt>
          <c:dLbls>
            <c:dLbl>
              <c:idx val="0"/>
              <c:layout>
                <c:manualLayout>
                  <c:x val="-2.2050137433608199E-2"/>
                  <c:y val="-2.849593939261747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7C8-4E98-B3C4-C8E403F16976}"/>
                </c:ext>
              </c:extLst>
            </c:dLbl>
            <c:dLbl>
              <c:idx val="1"/>
              <c:layout>
                <c:manualLayout>
                  <c:x val="-1.4616632566598467E-2"/>
                  <c:y val="4.460488145353021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7C8-4E98-B3C4-C8E403F16976}"/>
                </c:ext>
              </c:extLst>
            </c:dLbl>
            <c:dLbl>
              <c:idx val="2"/>
              <c:layout>
                <c:manualLayout>
                  <c:x val="6.0318473970281276E-2"/>
                  <c:y val="9.700641990388320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7C8-4E98-B3C4-C8E403F16976}"/>
                </c:ext>
              </c:extLst>
            </c:dLbl>
            <c:dLbl>
              <c:idx val="3"/>
              <c:layout>
                <c:manualLayout>
                  <c:x val="9.4804906276479223E-2"/>
                  <c:y val="-1.845355203175780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7C8-4E98-B3C4-C8E403F1697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resumen!$E$20:$E$23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resumen!$F$20:$F$23</c:f>
              <c:numCache>
                <c:formatCode>General</c:formatCode>
                <c:ptCount val="4"/>
                <c:pt idx="0">
                  <c:v>6295</c:v>
                </c:pt>
                <c:pt idx="1">
                  <c:v>10925</c:v>
                </c:pt>
                <c:pt idx="2">
                  <c:v>14469</c:v>
                </c:pt>
                <c:pt idx="3" formatCode="0">
                  <c:v>3015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C8-4E98-B3C4-C8E403F16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13</xdr:row>
      <xdr:rowOff>82550</xdr:rowOff>
    </xdr:from>
    <xdr:to>
      <xdr:col>9</xdr:col>
      <xdr:colOff>285750</xdr:colOff>
      <xdr:row>35</xdr:row>
      <xdr:rowOff>133350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BFAEB7D-9030-524C-9FE3-C5FBD885F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/ACOPIO/1999/valida_a/egres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h"/>
    </sheetNames>
    <sheetDataSet>
      <sheetData sheetId="0">
        <row r="13">
          <cell r="B13">
            <v>8340</v>
          </cell>
          <cell r="C13">
            <v>9762</v>
          </cell>
        </row>
        <row r="20">
          <cell r="B20" t="str">
            <v>Plantel Vallejo</v>
          </cell>
          <cell r="C20">
            <v>3788</v>
          </cell>
        </row>
        <row r="21">
          <cell r="B21" t="str">
            <v>Plantel Sur</v>
          </cell>
          <cell r="C21">
            <v>3574</v>
          </cell>
        </row>
        <row r="22">
          <cell r="B22" t="str">
            <v>Plantel Oriente</v>
          </cell>
          <cell r="C22">
            <v>3802</v>
          </cell>
        </row>
        <row r="23">
          <cell r="B23" t="str">
            <v>Plantel Naucalpan</v>
          </cell>
          <cell r="C23">
            <v>3275</v>
          </cell>
        </row>
        <row r="24">
          <cell r="B24" t="str">
            <v>Plantel Azcapotzalco</v>
          </cell>
          <cell r="C24">
            <v>3663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p"/>
    </sheetNames>
    <sheetDataSet>
      <sheetData sheetId="0">
        <row r="17">
          <cell r="B17">
            <v>7298</v>
          </cell>
          <cell r="C17">
            <v>7843</v>
          </cell>
        </row>
        <row r="22">
          <cell r="B22" t="str">
            <v>Plantel 9 Pedro de Alba</v>
          </cell>
          <cell r="C22">
            <v>1659</v>
          </cell>
        </row>
        <row r="23">
          <cell r="B23" t="str">
            <v>Plantel 8 Miguel E. Schulz</v>
          </cell>
          <cell r="C23">
            <v>1627</v>
          </cell>
        </row>
        <row r="24">
          <cell r="B24" t="str">
            <v>Plantel 7 Ezequiel A. Chávez</v>
          </cell>
          <cell r="C24">
            <v>1725</v>
          </cell>
        </row>
        <row r="25">
          <cell r="B25" t="str">
            <v>Plantel 6 Antonio Caso</v>
          </cell>
          <cell r="C25">
            <v>1548</v>
          </cell>
        </row>
        <row r="26">
          <cell r="B26" t="str">
            <v>Plantel 5 José Vasconcelos</v>
          </cell>
          <cell r="C26">
            <v>2755</v>
          </cell>
        </row>
        <row r="27">
          <cell r="B27" t="str">
            <v>Plantel 4 Vidal Castañeda y Nájera</v>
          </cell>
          <cell r="C27">
            <v>1578</v>
          </cell>
        </row>
        <row r="28">
          <cell r="B28" t="str">
            <v>Plantel 3 Justo Sierra</v>
          </cell>
          <cell r="C28">
            <v>1375</v>
          </cell>
        </row>
        <row r="29">
          <cell r="B29" t="str">
            <v>Plantel 2 Erasmo Castellanos Quinto</v>
          </cell>
          <cell r="C29">
            <v>1594</v>
          </cell>
        </row>
        <row r="30">
          <cell r="B30" t="str">
            <v>Plantel 1 Gabino Barreda</v>
          </cell>
          <cell r="C30">
            <v>1280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éc_prof"/>
    </sheetNames>
    <sheetDataSet>
      <sheetData sheetId="0">
        <row r="11">
          <cell r="B11">
            <v>7</v>
          </cell>
          <cell r="C11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32"/>
  <sheetViews>
    <sheetView zoomScaleNormal="100" workbookViewId="0">
      <selection sqref="A1:D1"/>
    </sheetView>
  </sheetViews>
  <sheetFormatPr baseColWidth="10" defaultColWidth="11.42578125" defaultRowHeight="12.75" x14ac:dyDescent="0.2"/>
  <cols>
    <col min="1" max="1" width="33.85546875" style="1" customWidth="1"/>
    <col min="2" max="6" width="13.140625" style="1" customWidth="1"/>
    <col min="7" max="7" width="13.140625" style="2" customWidth="1"/>
    <col min="8" max="16384" width="11.42578125" style="1"/>
  </cols>
  <sheetData>
    <row r="1" spans="1:8" ht="15" customHeight="1" x14ac:dyDescent="0.2">
      <c r="A1" s="57" t="s">
        <v>16</v>
      </c>
      <c r="B1" s="57"/>
      <c r="C1" s="57"/>
      <c r="D1" s="57"/>
      <c r="E1" s="14"/>
      <c r="F1" s="14"/>
    </row>
    <row r="2" spans="1:8" ht="15" customHeight="1" x14ac:dyDescent="0.2">
      <c r="A2" s="58" t="s">
        <v>17</v>
      </c>
      <c r="B2" s="58"/>
      <c r="C2" s="58"/>
      <c r="D2" s="58"/>
      <c r="E2" s="14"/>
      <c r="F2" s="14"/>
    </row>
    <row r="3" spans="1:8" x14ac:dyDescent="0.2">
      <c r="A3" s="35"/>
      <c r="B3" s="34"/>
      <c r="C3" s="34"/>
      <c r="D3" s="34"/>
      <c r="E3" s="14"/>
      <c r="F3" s="14"/>
    </row>
    <row r="4" spans="1:8" s="28" customFormat="1" ht="15" customHeight="1" x14ac:dyDescent="0.2">
      <c r="A4" s="33" t="s">
        <v>15</v>
      </c>
      <c r="B4" s="33" t="s">
        <v>14</v>
      </c>
      <c r="C4" s="32" t="s">
        <v>13</v>
      </c>
      <c r="D4" s="31" t="s">
        <v>12</v>
      </c>
      <c r="E4" s="30"/>
      <c r="F4" s="30"/>
      <c r="G4" s="29"/>
    </row>
    <row r="5" spans="1:8" ht="9" customHeight="1" x14ac:dyDescent="0.2">
      <c r="A5" s="27"/>
      <c r="B5" s="19"/>
      <c r="C5" s="19"/>
      <c r="D5" s="19"/>
      <c r="E5" s="14"/>
      <c r="F5" s="55"/>
      <c r="G5" s="7"/>
      <c r="H5" s="8"/>
    </row>
    <row r="6" spans="1:8" ht="15" customHeight="1" x14ac:dyDescent="0.2">
      <c r="A6" s="26" t="s">
        <v>11</v>
      </c>
      <c r="B6" s="24" t="e">
        <f>+#REF!+suayed!B48</f>
        <v>#REF!</v>
      </c>
      <c r="C6" s="24" t="e">
        <f>+#REF!+suayed!C48</f>
        <v>#REF!</v>
      </c>
      <c r="D6" s="24" t="e">
        <f>SUM(B6:C6)</f>
        <v>#REF!</v>
      </c>
      <c r="F6" s="37"/>
      <c r="G6" s="37"/>
      <c r="H6" s="37"/>
    </row>
    <row r="7" spans="1:8" ht="15" customHeight="1" x14ac:dyDescent="0.2">
      <c r="A7" s="26" t="s">
        <v>10</v>
      </c>
      <c r="B7" s="24">
        <f>SUM(B8:B9)</f>
        <v>15638</v>
      </c>
      <c r="C7" s="24">
        <f t="shared" ref="C7" si="0">SUM(C8:C9)</f>
        <v>17605</v>
      </c>
      <c r="D7" s="24">
        <f t="shared" ref="D7:D10" si="1">SUM(B7:C7)</f>
        <v>33243</v>
      </c>
      <c r="E7" s="14"/>
      <c r="F7" s="37"/>
      <c r="G7" s="37"/>
      <c r="H7" s="37"/>
    </row>
    <row r="8" spans="1:8" ht="15" customHeight="1" x14ac:dyDescent="0.2">
      <c r="A8" s="25" t="s">
        <v>9</v>
      </c>
      <c r="B8" s="24">
        <f>+[3]enp!B17</f>
        <v>7298</v>
      </c>
      <c r="C8" s="24">
        <f>+[3]enp!C17</f>
        <v>7843</v>
      </c>
      <c r="D8" s="24">
        <f t="shared" si="1"/>
        <v>15141</v>
      </c>
      <c r="E8" s="14"/>
      <c r="F8" s="37"/>
      <c r="G8" s="37"/>
      <c r="H8" s="37"/>
    </row>
    <row r="9" spans="1:8" ht="15" customHeight="1" x14ac:dyDescent="0.2">
      <c r="A9" s="25" t="s">
        <v>8</v>
      </c>
      <c r="B9" s="24">
        <f>+[2]cch!B13</f>
        <v>8340</v>
      </c>
      <c r="C9" s="24">
        <f>+[2]cch!C13</f>
        <v>9762</v>
      </c>
      <c r="D9" s="24">
        <f t="shared" si="1"/>
        <v>18102</v>
      </c>
      <c r="E9" s="14"/>
      <c r="F9" s="37"/>
      <c r="G9" s="37"/>
      <c r="H9" s="37"/>
    </row>
    <row r="10" spans="1:8" ht="15" customHeight="1" x14ac:dyDescent="0.2">
      <c r="A10" s="26" t="s">
        <v>57</v>
      </c>
      <c r="B10" s="24">
        <f>+[4]téc_prof!B11</f>
        <v>7</v>
      </c>
      <c r="C10" s="24">
        <f>+[4]téc_prof!C11</f>
        <v>25</v>
      </c>
      <c r="D10" s="24">
        <f t="shared" si="1"/>
        <v>32</v>
      </c>
      <c r="E10" s="14"/>
      <c r="F10" s="37"/>
      <c r="G10" s="37"/>
      <c r="H10" s="37"/>
    </row>
    <row r="11" spans="1:8" ht="9" customHeight="1" x14ac:dyDescent="0.2">
      <c r="A11" s="19"/>
      <c r="B11" s="23"/>
      <c r="C11" s="23"/>
      <c r="D11" s="23"/>
      <c r="E11" s="14"/>
      <c r="F11" s="56"/>
      <c r="G11" s="56"/>
      <c r="H11" s="56"/>
    </row>
    <row r="12" spans="1:8" ht="15" customHeight="1" x14ac:dyDescent="0.2">
      <c r="A12" s="22" t="s">
        <v>7</v>
      </c>
      <c r="B12" s="21" t="e">
        <f>SUM(B6,B7,B10)</f>
        <v>#REF!</v>
      </c>
      <c r="C12" s="21" t="e">
        <f t="shared" ref="C12:D12" si="2">SUM(C6,C7,C10)</f>
        <v>#REF!</v>
      </c>
      <c r="D12" s="21" t="e">
        <f t="shared" si="2"/>
        <v>#REF!</v>
      </c>
      <c r="E12" s="14"/>
      <c r="F12" s="38"/>
      <c r="G12" s="38"/>
      <c r="H12" s="38"/>
    </row>
    <row r="13" spans="1:8" ht="12.75" customHeight="1" x14ac:dyDescent="0.2">
      <c r="D13" s="19"/>
      <c r="E13" s="18"/>
      <c r="F13" s="55"/>
      <c r="G13" s="7"/>
      <c r="H13" s="8"/>
    </row>
    <row r="14" spans="1:8" ht="12.75" customHeight="1" x14ac:dyDescent="0.2">
      <c r="A14" s="20" t="s">
        <v>6</v>
      </c>
      <c r="B14" s="8"/>
      <c r="C14" s="8"/>
      <c r="D14" s="19"/>
      <c r="E14" s="18"/>
      <c r="F14" s="14"/>
    </row>
    <row r="15" spans="1:8" ht="12.75" customHeight="1" x14ac:dyDescent="0.2">
      <c r="A15" s="54" t="s">
        <v>53</v>
      </c>
      <c r="B15" s="2"/>
      <c r="D15" s="13"/>
      <c r="E15" s="15"/>
      <c r="F15" s="14"/>
    </row>
    <row r="16" spans="1:8" ht="12" customHeight="1" x14ac:dyDescent="0.2">
      <c r="A16" s="17" t="s">
        <v>5</v>
      </c>
      <c r="D16" s="13"/>
      <c r="E16" s="15"/>
      <c r="F16" s="14"/>
    </row>
    <row r="17" spans="1:7" ht="12.75" customHeight="1" x14ac:dyDescent="0.2">
      <c r="D17" s="13"/>
      <c r="E17" s="15"/>
      <c r="F17" s="14"/>
    </row>
    <row r="18" spans="1:7" ht="12.75" customHeight="1" x14ac:dyDescent="0.2">
      <c r="A18" s="16" t="s">
        <v>4</v>
      </c>
      <c r="D18" s="13"/>
      <c r="E18" s="15"/>
      <c r="F18" s="14"/>
    </row>
    <row r="19" spans="1:7" ht="12.75" customHeight="1" x14ac:dyDescent="0.2">
      <c r="D19" s="13"/>
      <c r="E19" s="13"/>
      <c r="F19" s="12"/>
    </row>
    <row r="20" spans="1:7" x14ac:dyDescent="0.2">
      <c r="E20" s="51" t="s">
        <v>3</v>
      </c>
      <c r="F20" s="8">
        <v>6295</v>
      </c>
      <c r="G20" s="53">
        <f>F20/$F$24*100</f>
        <v>18.139119409866296</v>
      </c>
    </row>
    <row r="21" spans="1:7" x14ac:dyDescent="0.2">
      <c r="E21" s="51" t="s">
        <v>2</v>
      </c>
      <c r="F21" s="8">
        <v>10925</v>
      </c>
      <c r="G21" s="53">
        <f>F21/$F$24*100</f>
        <v>31.480520977408943</v>
      </c>
    </row>
    <row r="22" spans="1:7" x14ac:dyDescent="0.2">
      <c r="E22" s="51" t="s">
        <v>1</v>
      </c>
      <c r="F22" s="8">
        <v>14469</v>
      </c>
      <c r="G22" s="53">
        <f>F22/$F$24*100</f>
        <v>41.692600276625171</v>
      </c>
    </row>
    <row r="23" spans="1:7" x14ac:dyDescent="0.2">
      <c r="B23" s="9"/>
      <c r="C23" s="5"/>
      <c r="D23" s="6"/>
      <c r="E23" s="51" t="s">
        <v>0</v>
      </c>
      <c r="F23" s="52">
        <v>3015</v>
      </c>
      <c r="G23" s="53">
        <f>F23/$F$24*100</f>
        <v>8.6877593360995853</v>
      </c>
    </row>
    <row r="24" spans="1:7" x14ac:dyDescent="0.2">
      <c r="B24" s="9"/>
      <c r="C24" s="5"/>
      <c r="D24" s="6"/>
      <c r="E24" s="11"/>
      <c r="F24" s="8">
        <f>SUM(F20:F23)</f>
        <v>34704</v>
      </c>
      <c r="G24" s="10">
        <f>F23/$F$23*100</f>
        <v>100</v>
      </c>
    </row>
    <row r="25" spans="1:7" x14ac:dyDescent="0.2">
      <c r="B25" s="9"/>
      <c r="C25" s="5"/>
      <c r="D25" s="6"/>
      <c r="E25" s="8"/>
      <c r="G25" s="7"/>
    </row>
    <row r="26" spans="1:7" x14ac:dyDescent="0.2">
      <c r="C26" s="5"/>
      <c r="D26" s="6"/>
    </row>
    <row r="27" spans="1:7" x14ac:dyDescent="0.2">
      <c r="D27" s="5"/>
    </row>
    <row r="31" spans="1:7" x14ac:dyDescent="0.2">
      <c r="F31" s="4"/>
      <c r="G31" s="3"/>
    </row>
    <row r="32" spans="1:7" x14ac:dyDescent="0.2">
      <c r="G32" s="3"/>
    </row>
  </sheetData>
  <mergeCells count="2">
    <mergeCell ref="A1:D1"/>
    <mergeCell ref="A2:D2"/>
  </mergeCells>
  <printOptions horizontalCentered="1"/>
  <pageMargins left="0.39000000000000007" right="0.39000000000000007" top="0.79000000000000015" bottom="0.79000000000000015" header="0.51" footer="0.51"/>
  <pageSetup scale="75" orientation="landscape" r:id="rId1"/>
  <headerFooter alignWithMargins="0">
    <oddHeader xml:space="preserve">&amp;R&amp;"Arial,Negrita"&amp;14Resumen Estadístico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D52"/>
  <sheetViews>
    <sheetView tabSelected="1" zoomScaleNormal="100" workbookViewId="0">
      <selection sqref="A1:D1"/>
    </sheetView>
  </sheetViews>
  <sheetFormatPr baseColWidth="10" defaultColWidth="11.42578125" defaultRowHeight="12.75" x14ac:dyDescent="0.25"/>
  <cols>
    <col min="1" max="1" width="60.7109375" style="36" customWidth="1"/>
    <col min="2" max="16384" width="11.42578125" style="36"/>
  </cols>
  <sheetData>
    <row r="1" spans="1:4" s="19" customFormat="1" ht="15" customHeight="1" x14ac:dyDescent="0.25">
      <c r="A1" s="59" t="s">
        <v>44</v>
      </c>
      <c r="B1" s="59"/>
      <c r="C1" s="59"/>
      <c r="D1" s="59"/>
    </row>
    <row r="2" spans="1:4" s="19" customFormat="1" ht="15" customHeight="1" x14ac:dyDescent="0.25">
      <c r="A2" s="58" t="s">
        <v>55</v>
      </c>
      <c r="B2" s="58"/>
      <c r="C2" s="58"/>
      <c r="D2" s="58"/>
    </row>
    <row r="3" spans="1:4" s="19" customFormat="1" ht="15" customHeight="1" x14ac:dyDescent="0.25">
      <c r="A3" s="58" t="s">
        <v>17</v>
      </c>
      <c r="B3" s="58"/>
      <c r="C3" s="58"/>
      <c r="D3" s="58"/>
    </row>
    <row r="4" spans="1:4" s="19" customFormat="1" x14ac:dyDescent="0.25"/>
    <row r="5" spans="1:4" s="19" customFormat="1" ht="15" customHeight="1" x14ac:dyDescent="0.25">
      <c r="A5" s="41" t="s">
        <v>52</v>
      </c>
      <c r="B5" s="40" t="s">
        <v>14</v>
      </c>
      <c r="C5" s="40" t="s">
        <v>13</v>
      </c>
      <c r="D5" s="40" t="s">
        <v>12</v>
      </c>
    </row>
    <row r="6" spans="1:4" s="19" customFormat="1" ht="9" customHeight="1" x14ac:dyDescent="0.25"/>
    <row r="7" spans="1:4" s="19" customFormat="1" ht="15" customHeight="1" x14ac:dyDescent="0.25">
      <c r="A7" s="45" t="s">
        <v>56</v>
      </c>
      <c r="B7" s="39"/>
      <c r="C7" s="39"/>
      <c r="D7" s="39"/>
    </row>
    <row r="8" spans="1:4" s="19" customFormat="1" ht="15" customHeight="1" x14ac:dyDescent="0.25">
      <c r="A8" s="45" t="s">
        <v>43</v>
      </c>
      <c r="B8" s="38">
        <f>SUM(B9:B12)</f>
        <v>155</v>
      </c>
      <c r="C8" s="38">
        <f>SUM(C9:C12)</f>
        <v>183</v>
      </c>
      <c r="D8" s="38">
        <f t="shared" ref="D8:D46" si="0">SUM(B8:C8)</f>
        <v>338</v>
      </c>
    </row>
    <row r="9" spans="1:4" s="19" customFormat="1" ht="15" customHeight="1" x14ac:dyDescent="0.25">
      <c r="A9" s="49" t="s">
        <v>42</v>
      </c>
      <c r="B9" s="43">
        <v>53</v>
      </c>
      <c r="C9" s="43">
        <v>68</v>
      </c>
      <c r="D9" s="42">
        <f t="shared" si="0"/>
        <v>121</v>
      </c>
    </row>
    <row r="10" spans="1:4" s="19" customFormat="1" ht="15" customHeight="1" x14ac:dyDescent="0.25">
      <c r="A10" s="49" t="s">
        <v>33</v>
      </c>
      <c r="B10" s="43">
        <v>61</v>
      </c>
      <c r="C10" s="43">
        <v>44</v>
      </c>
      <c r="D10" s="42">
        <f t="shared" si="0"/>
        <v>105</v>
      </c>
    </row>
    <row r="11" spans="1:4" s="19" customFormat="1" ht="15" customHeight="1" x14ac:dyDescent="0.25">
      <c r="A11" s="49" t="s">
        <v>28</v>
      </c>
      <c r="B11" s="43">
        <v>27</v>
      </c>
      <c r="C11" s="43">
        <v>47</v>
      </c>
      <c r="D11" s="42">
        <f t="shared" si="0"/>
        <v>74</v>
      </c>
    </row>
    <row r="12" spans="1:4" s="19" customFormat="1" ht="15" customHeight="1" x14ac:dyDescent="0.25">
      <c r="A12" s="49" t="s">
        <v>27</v>
      </c>
      <c r="B12" s="43">
        <v>14</v>
      </c>
      <c r="C12" s="43">
        <v>24</v>
      </c>
      <c r="D12" s="42">
        <f t="shared" si="0"/>
        <v>38</v>
      </c>
    </row>
    <row r="13" spans="1:4" s="19" customFormat="1" ht="15" customHeight="1" x14ac:dyDescent="0.25">
      <c r="A13" s="45" t="s">
        <v>41</v>
      </c>
      <c r="B13" s="38">
        <f>SUM(B14:B16)</f>
        <v>193</v>
      </c>
      <c r="C13" s="38">
        <f>SUM(C14:C16)</f>
        <v>181</v>
      </c>
      <c r="D13" s="38">
        <f t="shared" si="0"/>
        <v>374</v>
      </c>
    </row>
    <row r="14" spans="1:4" s="19" customFormat="1" ht="15" customHeight="1" x14ac:dyDescent="0.25">
      <c r="A14" s="49" t="s">
        <v>26</v>
      </c>
      <c r="B14" s="43">
        <v>85</v>
      </c>
      <c r="C14" s="43">
        <v>87</v>
      </c>
      <c r="D14" s="42">
        <f t="shared" si="0"/>
        <v>172</v>
      </c>
    </row>
    <row r="15" spans="1:4" s="19" customFormat="1" ht="15" customHeight="1" x14ac:dyDescent="0.25">
      <c r="A15" s="49" t="s">
        <v>25</v>
      </c>
      <c r="B15" s="43">
        <v>70</v>
      </c>
      <c r="C15" s="43">
        <v>89</v>
      </c>
      <c r="D15" s="42">
        <f t="shared" si="0"/>
        <v>159</v>
      </c>
    </row>
    <row r="16" spans="1:4" s="19" customFormat="1" ht="15" customHeight="1" x14ac:dyDescent="0.25">
      <c r="A16" s="49" t="s">
        <v>23</v>
      </c>
      <c r="B16" s="43">
        <v>38</v>
      </c>
      <c r="C16" s="43">
        <v>5</v>
      </c>
      <c r="D16" s="42">
        <f t="shared" si="0"/>
        <v>43</v>
      </c>
    </row>
    <row r="17" spans="1:4" s="19" customFormat="1" ht="15" customHeight="1" x14ac:dyDescent="0.25">
      <c r="A17" s="45" t="s">
        <v>40</v>
      </c>
      <c r="B17" s="38">
        <f>SUM(B18)</f>
        <v>187</v>
      </c>
      <c r="C17" s="38">
        <f>SUM(C18)</f>
        <v>214</v>
      </c>
      <c r="D17" s="38">
        <f t="shared" si="0"/>
        <v>401</v>
      </c>
    </row>
    <row r="18" spans="1:4" s="19" customFormat="1" ht="15" customHeight="1" x14ac:dyDescent="0.25">
      <c r="A18" s="25" t="s">
        <v>30</v>
      </c>
      <c r="B18" s="43">
        <v>187</v>
      </c>
      <c r="C18" s="43">
        <v>214</v>
      </c>
      <c r="D18" s="42">
        <f t="shared" si="0"/>
        <v>401</v>
      </c>
    </row>
    <row r="19" spans="1:4" s="19" customFormat="1" ht="15" customHeight="1" x14ac:dyDescent="0.25">
      <c r="A19" s="45" t="s">
        <v>39</v>
      </c>
      <c r="B19" s="38">
        <f>SUM(B20)</f>
        <v>78</v>
      </c>
      <c r="C19" s="38">
        <f>SUM(C20)</f>
        <v>35</v>
      </c>
      <c r="D19" s="38">
        <f t="shared" si="0"/>
        <v>113</v>
      </c>
    </row>
    <row r="20" spans="1:4" s="19" customFormat="1" ht="15" customHeight="1" x14ac:dyDescent="0.25">
      <c r="A20" s="25" t="s">
        <v>29</v>
      </c>
      <c r="B20" s="43">
        <v>78</v>
      </c>
      <c r="C20" s="43">
        <v>35</v>
      </c>
      <c r="D20" s="42">
        <f t="shared" si="0"/>
        <v>113</v>
      </c>
    </row>
    <row r="21" spans="1:4" s="19" customFormat="1" ht="15" customHeight="1" x14ac:dyDescent="0.25">
      <c r="A21" s="45" t="s">
        <v>38</v>
      </c>
      <c r="B21" s="38">
        <f>SUM(B22:B26)</f>
        <v>69</v>
      </c>
      <c r="C21" s="38">
        <f>SUM(C22:C26)</f>
        <v>62</v>
      </c>
      <c r="D21" s="38">
        <f t="shared" si="0"/>
        <v>131</v>
      </c>
    </row>
    <row r="22" spans="1:4" s="19" customFormat="1" ht="15" customHeight="1" x14ac:dyDescent="0.25">
      <c r="A22" s="25" t="s">
        <v>37</v>
      </c>
      <c r="B22" s="37">
        <v>3</v>
      </c>
      <c r="C22" s="37">
        <v>8</v>
      </c>
      <c r="D22" s="42">
        <f t="shared" si="0"/>
        <v>11</v>
      </c>
    </row>
    <row r="23" spans="1:4" s="19" customFormat="1" ht="15" customHeight="1" x14ac:dyDescent="0.25">
      <c r="A23" s="50" t="s">
        <v>32</v>
      </c>
      <c r="B23" s="43">
        <v>35</v>
      </c>
      <c r="C23" s="43">
        <v>9</v>
      </c>
      <c r="D23" s="42">
        <f t="shared" si="0"/>
        <v>44</v>
      </c>
    </row>
    <row r="24" spans="1:4" s="19" customFormat="1" ht="15" customHeight="1" x14ac:dyDescent="0.25">
      <c r="A24" s="50" t="s">
        <v>36</v>
      </c>
      <c r="B24" s="43">
        <v>8</v>
      </c>
      <c r="C24" s="43">
        <v>14</v>
      </c>
      <c r="D24" s="42">
        <f t="shared" si="0"/>
        <v>22</v>
      </c>
    </row>
    <row r="25" spans="1:4" s="19" customFormat="1" ht="15" customHeight="1" x14ac:dyDescent="0.25">
      <c r="A25" s="50" t="s">
        <v>31</v>
      </c>
      <c r="B25" s="43">
        <v>22</v>
      </c>
      <c r="C25" s="43">
        <v>31</v>
      </c>
      <c r="D25" s="42">
        <f t="shared" si="0"/>
        <v>53</v>
      </c>
    </row>
    <row r="26" spans="1:4" s="19" customFormat="1" ht="15" customHeight="1" x14ac:dyDescent="0.25">
      <c r="A26" s="50" t="s">
        <v>35</v>
      </c>
      <c r="B26" s="43">
        <v>1</v>
      </c>
      <c r="C26" s="43">
        <v>0</v>
      </c>
      <c r="D26" s="42">
        <f t="shared" si="0"/>
        <v>1</v>
      </c>
    </row>
    <row r="27" spans="1:4" s="19" customFormat="1" ht="15" customHeight="1" x14ac:dyDescent="0.25">
      <c r="A27" s="45" t="s">
        <v>34</v>
      </c>
      <c r="B27" s="47">
        <f>SUM(B28)</f>
        <v>39</v>
      </c>
      <c r="C27" s="47">
        <f>SUM(C28)</f>
        <v>74</v>
      </c>
      <c r="D27" s="38">
        <f t="shared" si="0"/>
        <v>113</v>
      </c>
    </row>
    <row r="28" spans="1:4" s="19" customFormat="1" ht="15" customHeight="1" x14ac:dyDescent="0.25">
      <c r="A28" s="25" t="s">
        <v>22</v>
      </c>
      <c r="B28" s="42">
        <v>39</v>
      </c>
      <c r="C28" s="42">
        <v>74</v>
      </c>
      <c r="D28" s="42">
        <f t="shared" si="0"/>
        <v>113</v>
      </c>
    </row>
    <row r="29" spans="1:4" s="19" customFormat="1" ht="15" customHeight="1" x14ac:dyDescent="0.25">
      <c r="A29" s="45" t="s">
        <v>51</v>
      </c>
      <c r="B29" s="47">
        <f>SUM(B30:B34)</f>
        <v>72</v>
      </c>
      <c r="C29" s="47">
        <f>SUM(C30:C34)</f>
        <v>111</v>
      </c>
      <c r="D29" s="38">
        <f t="shared" si="0"/>
        <v>183</v>
      </c>
    </row>
    <row r="30" spans="1:4" s="19" customFormat="1" ht="14.25" customHeight="1" x14ac:dyDescent="0.25">
      <c r="A30" s="25" t="s">
        <v>30</v>
      </c>
      <c r="B30" s="42">
        <v>51</v>
      </c>
      <c r="C30" s="42">
        <v>68</v>
      </c>
      <c r="D30" s="42">
        <f t="shared" si="0"/>
        <v>119</v>
      </c>
    </row>
    <row r="31" spans="1:4" s="19" customFormat="1" ht="15" customHeight="1" x14ac:dyDescent="0.25">
      <c r="A31" s="25" t="s">
        <v>50</v>
      </c>
      <c r="B31" s="48">
        <v>1</v>
      </c>
      <c r="C31" s="48">
        <v>11</v>
      </c>
      <c r="D31" s="42">
        <f t="shared" si="0"/>
        <v>12</v>
      </c>
    </row>
    <row r="32" spans="1:4" s="19" customFormat="1" ht="15" customHeight="1" x14ac:dyDescent="0.25">
      <c r="A32" s="25" t="s">
        <v>49</v>
      </c>
      <c r="B32" s="48">
        <v>2</v>
      </c>
      <c r="C32" s="48">
        <v>2</v>
      </c>
      <c r="D32" s="42">
        <f t="shared" si="0"/>
        <v>4</v>
      </c>
    </row>
    <row r="33" spans="1:4" s="19" customFormat="1" ht="15" customHeight="1" x14ac:dyDescent="0.25">
      <c r="A33" s="25" t="s">
        <v>48</v>
      </c>
      <c r="B33" s="48">
        <v>1</v>
      </c>
      <c r="C33" s="48">
        <v>1</v>
      </c>
      <c r="D33" s="42">
        <f t="shared" si="0"/>
        <v>2</v>
      </c>
    </row>
    <row r="34" spans="1:4" s="19" customFormat="1" ht="15" customHeight="1" x14ac:dyDescent="0.25">
      <c r="A34" s="49" t="s">
        <v>28</v>
      </c>
      <c r="B34" s="43">
        <v>17</v>
      </c>
      <c r="C34" s="43">
        <v>29</v>
      </c>
      <c r="D34" s="42">
        <f t="shared" si="0"/>
        <v>46</v>
      </c>
    </row>
    <row r="35" spans="1:4" s="19" customFormat="1" ht="15" customHeight="1" x14ac:dyDescent="0.25">
      <c r="A35" s="45" t="s">
        <v>47</v>
      </c>
      <c r="B35" s="47">
        <f>SUM(B36:B38)</f>
        <v>86</v>
      </c>
      <c r="C35" s="47">
        <f>SUM(C36:C38)</f>
        <v>76</v>
      </c>
      <c r="D35" s="38">
        <f t="shared" si="0"/>
        <v>162</v>
      </c>
    </row>
    <row r="36" spans="1:4" s="19" customFormat="1" ht="15" customHeight="1" x14ac:dyDescent="0.25">
      <c r="A36" s="25" t="s">
        <v>30</v>
      </c>
      <c r="B36" s="43">
        <v>35</v>
      </c>
      <c r="C36" s="43">
        <v>36</v>
      </c>
      <c r="D36" s="19">
        <f t="shared" si="0"/>
        <v>71</v>
      </c>
    </row>
    <row r="37" spans="1:4" s="19" customFormat="1" ht="15" customHeight="1" x14ac:dyDescent="0.25">
      <c r="A37" s="25" t="s">
        <v>29</v>
      </c>
      <c r="B37" s="48">
        <v>34</v>
      </c>
      <c r="C37" s="48">
        <v>14</v>
      </c>
      <c r="D37" s="19">
        <f t="shared" si="0"/>
        <v>48</v>
      </c>
    </row>
    <row r="38" spans="1:4" s="19" customFormat="1" ht="15" customHeight="1" x14ac:dyDescent="0.25">
      <c r="A38" s="25" t="s">
        <v>28</v>
      </c>
      <c r="B38" s="43">
        <v>17</v>
      </c>
      <c r="C38" s="43">
        <v>26</v>
      </c>
      <c r="D38" s="19">
        <f t="shared" si="0"/>
        <v>43</v>
      </c>
    </row>
    <row r="39" spans="1:4" s="19" customFormat="1" ht="15" customHeight="1" x14ac:dyDescent="0.25">
      <c r="A39" s="45" t="s">
        <v>46</v>
      </c>
      <c r="B39" s="47">
        <f>B40</f>
        <v>13</v>
      </c>
      <c r="C39" s="47">
        <f>C40</f>
        <v>4</v>
      </c>
      <c r="D39" s="38">
        <f t="shared" si="0"/>
        <v>17</v>
      </c>
    </row>
    <row r="40" spans="1:4" s="19" customFormat="1" ht="15" customHeight="1" x14ac:dyDescent="0.25">
      <c r="A40" s="25" t="s">
        <v>24</v>
      </c>
      <c r="B40" s="43">
        <v>13</v>
      </c>
      <c r="C40" s="43">
        <v>4</v>
      </c>
      <c r="D40" s="19">
        <f t="shared" si="0"/>
        <v>17</v>
      </c>
    </row>
    <row r="41" spans="1:4" s="19" customFormat="1" ht="15" customHeight="1" x14ac:dyDescent="0.25">
      <c r="A41" s="45" t="s">
        <v>45</v>
      </c>
      <c r="B41" s="46">
        <f>SUM(B42)</f>
        <v>63</v>
      </c>
      <c r="C41" s="46">
        <f>SUM(C42)</f>
        <v>254</v>
      </c>
      <c r="D41" s="38">
        <f t="shared" si="0"/>
        <v>317</v>
      </c>
    </row>
    <row r="42" spans="1:4" s="19" customFormat="1" ht="15" customHeight="1" x14ac:dyDescent="0.25">
      <c r="A42" s="25" t="s">
        <v>22</v>
      </c>
      <c r="B42" s="43">
        <v>63</v>
      </c>
      <c r="C42" s="43">
        <v>254</v>
      </c>
      <c r="D42" s="19">
        <f t="shared" si="0"/>
        <v>317</v>
      </c>
    </row>
    <row r="43" spans="1:4" s="19" customFormat="1" ht="15" customHeight="1" x14ac:dyDescent="0.25">
      <c r="A43" s="45" t="s">
        <v>21</v>
      </c>
      <c r="B43" s="38">
        <f>SUM(B44)</f>
        <v>92</v>
      </c>
      <c r="C43" s="38">
        <f>SUM(C44)</f>
        <v>531</v>
      </c>
      <c r="D43" s="38">
        <f t="shared" si="0"/>
        <v>623</v>
      </c>
    </row>
    <row r="44" spans="1:4" s="19" customFormat="1" ht="15" customHeight="1" x14ac:dyDescent="0.25">
      <c r="A44" s="25" t="s">
        <v>20</v>
      </c>
      <c r="B44" s="37">
        <v>92</v>
      </c>
      <c r="C44" s="37">
        <v>531</v>
      </c>
      <c r="D44" s="42">
        <f t="shared" si="0"/>
        <v>623</v>
      </c>
    </row>
    <row r="45" spans="1:4" s="19" customFormat="1" ht="15" customHeight="1" x14ac:dyDescent="0.25">
      <c r="A45" s="44" t="s">
        <v>19</v>
      </c>
      <c r="B45" s="38">
        <f>SUM(B46)</f>
        <v>10</v>
      </c>
      <c r="C45" s="38">
        <f>SUM(C46)</f>
        <v>93</v>
      </c>
      <c r="D45" s="38">
        <f t="shared" si="0"/>
        <v>103</v>
      </c>
    </row>
    <row r="46" spans="1:4" s="19" customFormat="1" ht="15" customHeight="1" x14ac:dyDescent="0.25">
      <c r="A46" s="25" t="s">
        <v>18</v>
      </c>
      <c r="B46" s="43">
        <v>10</v>
      </c>
      <c r="C46" s="43">
        <v>93</v>
      </c>
      <c r="D46" s="42">
        <f t="shared" si="0"/>
        <v>103</v>
      </c>
    </row>
    <row r="47" spans="1:4" s="19" customFormat="1" ht="9" customHeight="1" x14ac:dyDescent="0.25">
      <c r="B47" s="24"/>
      <c r="C47" s="24"/>
      <c r="D47" s="24"/>
    </row>
    <row r="48" spans="1:4" s="19" customFormat="1" ht="15" customHeight="1" x14ac:dyDescent="0.25">
      <c r="A48" s="22" t="s">
        <v>7</v>
      </c>
      <c r="B48" s="21">
        <f>SUM(B7:B46)/2</f>
        <v>1057</v>
      </c>
      <c r="C48" s="21">
        <f t="shared" ref="C48:D48" si="1">SUM(C7:C46)/2</f>
        <v>1818</v>
      </c>
      <c r="D48" s="21">
        <f t="shared" si="1"/>
        <v>2875</v>
      </c>
    </row>
    <row r="49" spans="1:1" ht="12" customHeight="1" x14ac:dyDescent="0.25"/>
    <row r="50" spans="1:1" ht="12.75" customHeight="1" x14ac:dyDescent="0.25">
      <c r="A50" s="54" t="s">
        <v>54</v>
      </c>
    </row>
    <row r="51" spans="1:1" ht="12" customHeight="1" x14ac:dyDescent="0.25"/>
    <row r="52" spans="1:1" ht="12" customHeight="1" x14ac:dyDescent="0.25">
      <c r="A52" s="16" t="s">
        <v>4</v>
      </c>
    </row>
  </sheetData>
  <mergeCells count="3">
    <mergeCell ref="A1:D1"/>
    <mergeCell ref="A2:D2"/>
    <mergeCell ref="A3:D3"/>
  </mergeCells>
  <printOptions horizontalCentered="1"/>
  <pageMargins left="0.78740157480314965" right="0.78740157480314965" top="0.59055118110236227" bottom="0.59055118110236227" header="0.51181102362204722" footer="0.51181102362204722"/>
  <pageSetup scale="6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resumen</vt:lpstr>
      <vt:lpstr>suayed</vt:lpstr>
      <vt:lpstr>resumen!Área_de_impresión</vt:lpstr>
      <vt:lpstr>suayed!EgresoFinal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cp:lastPrinted>2022-05-18T17:36:37Z</cp:lastPrinted>
  <dcterms:created xsi:type="dcterms:W3CDTF">2021-06-26T00:20:14Z</dcterms:created>
  <dcterms:modified xsi:type="dcterms:W3CDTF">2022-08-24T23:33:23Z</dcterms:modified>
</cp:coreProperties>
</file>