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suayed por modalidad y sede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03_02_2021_20_36" localSheetId="0">[1]datos!#REF!</definedName>
    <definedName name="_03_02_2021_20_36">[1]datos!#REF!</definedName>
    <definedName name="_xlnm._FilterDatabase" localSheetId="0" hidden="1">'suayed por modalidad y sede'!$A$8:$H$156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'[2]9119B'!$A$1:$L$312</definedName>
    <definedName name="ok">'[2]9119B'!$A$1:$L$312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  <definedName name="_xlnm.Print_Titles" localSheetId="0">'suayed por modalidad y sede'!$5:$6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4" i="14" l="1"/>
  <c r="H47" i="14" l="1"/>
  <c r="H48" i="14"/>
  <c r="H49" i="14"/>
  <c r="H42" i="14"/>
  <c r="H43" i="14"/>
  <c r="H44" i="14"/>
  <c r="H45" i="14"/>
  <c r="G35" i="14"/>
  <c r="F35" i="14"/>
  <c r="E35" i="14"/>
  <c r="D35" i="14"/>
  <c r="C35" i="14"/>
  <c r="B35" i="14"/>
  <c r="H24" i="14" l="1"/>
  <c r="H22" i="14"/>
  <c r="H20" i="14"/>
  <c r="H19" i="14"/>
  <c r="H18" i="14"/>
  <c r="H63" i="14" l="1"/>
  <c r="B10" i="14" l="1"/>
  <c r="C10" i="14"/>
  <c r="D10" i="14"/>
  <c r="E10" i="14"/>
  <c r="F10" i="14"/>
  <c r="H11" i="14"/>
  <c r="B12" i="14"/>
  <c r="C12" i="14"/>
  <c r="D12" i="14"/>
  <c r="E12" i="14"/>
  <c r="F12" i="14"/>
  <c r="H13" i="14"/>
  <c r="H14" i="14"/>
  <c r="H15" i="14"/>
  <c r="H16" i="14"/>
  <c r="B17" i="14"/>
  <c r="C17" i="14"/>
  <c r="D17" i="14"/>
  <c r="E17" i="14"/>
  <c r="F17" i="14"/>
  <c r="B21" i="14"/>
  <c r="C21" i="14"/>
  <c r="D21" i="14"/>
  <c r="E21" i="14"/>
  <c r="F21" i="14"/>
  <c r="B23" i="14"/>
  <c r="C23" i="14"/>
  <c r="D23" i="14"/>
  <c r="E23" i="14"/>
  <c r="F23" i="14"/>
  <c r="B25" i="14"/>
  <c r="C25" i="14"/>
  <c r="D25" i="14"/>
  <c r="E25" i="14"/>
  <c r="F25" i="14"/>
  <c r="G25" i="14"/>
  <c r="H26" i="14"/>
  <c r="H27" i="14"/>
  <c r="H28" i="14"/>
  <c r="H29" i="14"/>
  <c r="H30" i="14"/>
  <c r="B31" i="14"/>
  <c r="C31" i="14"/>
  <c r="D31" i="14"/>
  <c r="E31" i="14"/>
  <c r="F31" i="14"/>
  <c r="H32" i="14"/>
  <c r="B33" i="14"/>
  <c r="C33" i="14"/>
  <c r="D33" i="14"/>
  <c r="E33" i="14"/>
  <c r="F33" i="14"/>
  <c r="H34" i="14"/>
  <c r="H36" i="14"/>
  <c r="H37" i="14"/>
  <c r="B39" i="14"/>
  <c r="C39" i="14"/>
  <c r="D39" i="14"/>
  <c r="E39" i="14"/>
  <c r="F39" i="14"/>
  <c r="H40" i="14"/>
  <c r="B41" i="14"/>
  <c r="C41" i="14"/>
  <c r="D41" i="14"/>
  <c r="E41" i="14"/>
  <c r="F41" i="14"/>
  <c r="B46" i="14"/>
  <c r="C46" i="14"/>
  <c r="D46" i="14"/>
  <c r="E46" i="14"/>
  <c r="F46" i="14"/>
  <c r="B50" i="14"/>
  <c r="C50" i="14"/>
  <c r="D50" i="14"/>
  <c r="E50" i="14"/>
  <c r="F50" i="14"/>
  <c r="H51" i="14"/>
  <c r="B52" i="14"/>
  <c r="C52" i="14"/>
  <c r="D52" i="14"/>
  <c r="E52" i="14"/>
  <c r="F52" i="14"/>
  <c r="H53" i="14"/>
  <c r="B54" i="14"/>
  <c r="C54" i="14"/>
  <c r="D54" i="14"/>
  <c r="E54" i="14"/>
  <c r="F54" i="14"/>
  <c r="H55" i="14"/>
  <c r="B56" i="14"/>
  <c r="C56" i="14"/>
  <c r="D56" i="14"/>
  <c r="E56" i="14"/>
  <c r="F56" i="14"/>
  <c r="H57" i="14"/>
  <c r="B58" i="14"/>
  <c r="C58" i="14"/>
  <c r="D58" i="14"/>
  <c r="E58" i="14"/>
  <c r="F58" i="14"/>
  <c r="H59" i="14"/>
  <c r="H60" i="14"/>
  <c r="B62" i="14"/>
  <c r="B61" i="14" s="1"/>
  <c r="C62" i="14"/>
  <c r="C61" i="14" s="1"/>
  <c r="D62" i="14"/>
  <c r="D61" i="14" s="1"/>
  <c r="E62" i="14"/>
  <c r="E61" i="14" s="1"/>
  <c r="F62" i="14"/>
  <c r="F61" i="14" s="1"/>
  <c r="G62" i="14"/>
  <c r="G61" i="14" s="1"/>
  <c r="H62" i="14"/>
  <c r="H61" i="14" s="1"/>
  <c r="B65" i="14"/>
  <c r="B64" i="14" s="1"/>
  <c r="C65" i="14"/>
  <c r="C64" i="14" s="1"/>
  <c r="D65" i="14"/>
  <c r="D64" i="14" s="1"/>
  <c r="E65" i="14"/>
  <c r="E64" i="14" s="1"/>
  <c r="F65" i="14"/>
  <c r="F64" i="14" s="1"/>
  <c r="G65" i="14"/>
  <c r="G64" i="14" s="1"/>
  <c r="H66" i="14"/>
  <c r="H65" i="14" s="1"/>
  <c r="H64" i="14" s="1"/>
  <c r="B68" i="14"/>
  <c r="C68" i="14"/>
  <c r="D68" i="14"/>
  <c r="E68" i="14"/>
  <c r="F68" i="14"/>
  <c r="H69" i="14"/>
  <c r="B70" i="14"/>
  <c r="C70" i="14"/>
  <c r="D70" i="14"/>
  <c r="E70" i="14"/>
  <c r="F70" i="14"/>
  <c r="G70" i="14"/>
  <c r="H71" i="14"/>
  <c r="H72" i="14"/>
  <c r="B73" i="14"/>
  <c r="C73" i="14"/>
  <c r="D73" i="14"/>
  <c r="E73" i="14"/>
  <c r="F73" i="14"/>
  <c r="G73" i="14"/>
  <c r="H74" i="14"/>
  <c r="B75" i="14"/>
  <c r="C75" i="14"/>
  <c r="D75" i="14"/>
  <c r="E75" i="14"/>
  <c r="F75" i="14"/>
  <c r="H76" i="14"/>
  <c r="B77" i="14"/>
  <c r="C77" i="14"/>
  <c r="D77" i="14"/>
  <c r="E77" i="14"/>
  <c r="F77" i="14"/>
  <c r="H78" i="14"/>
  <c r="B79" i="14"/>
  <c r="C79" i="14"/>
  <c r="D79" i="14"/>
  <c r="E79" i="14"/>
  <c r="F79" i="14"/>
  <c r="H80" i="14"/>
  <c r="B82" i="14"/>
  <c r="C82" i="14"/>
  <c r="D82" i="14"/>
  <c r="E82" i="14"/>
  <c r="F82" i="14"/>
  <c r="H83" i="14"/>
  <c r="B84" i="14"/>
  <c r="C84" i="14"/>
  <c r="D84" i="14"/>
  <c r="E84" i="14"/>
  <c r="F84" i="14"/>
  <c r="H85" i="14"/>
  <c r="H86" i="14"/>
  <c r="H87" i="14"/>
  <c r="B88" i="14"/>
  <c r="C88" i="14"/>
  <c r="D88" i="14"/>
  <c r="E88" i="14"/>
  <c r="F88" i="14"/>
  <c r="H89" i="14"/>
  <c r="H90" i="14"/>
  <c r="H91" i="14"/>
  <c r="B92" i="14"/>
  <c r="C92" i="14"/>
  <c r="D92" i="14"/>
  <c r="E92" i="14"/>
  <c r="F92" i="14"/>
  <c r="H93" i="14"/>
  <c r="B94" i="14"/>
  <c r="C94" i="14"/>
  <c r="D94" i="14"/>
  <c r="E94" i="14"/>
  <c r="F94" i="14"/>
  <c r="G94" i="14"/>
  <c r="H94" i="14" s="1"/>
  <c r="H95" i="14"/>
  <c r="B96" i="14"/>
  <c r="C96" i="14"/>
  <c r="D96" i="14"/>
  <c r="E96" i="14"/>
  <c r="F96" i="14"/>
  <c r="H97" i="14"/>
  <c r="B98" i="14"/>
  <c r="C98" i="14"/>
  <c r="D98" i="14"/>
  <c r="E98" i="14"/>
  <c r="F98" i="14"/>
  <c r="H99" i="14"/>
  <c r="H100" i="14"/>
  <c r="B102" i="14"/>
  <c r="C102" i="14"/>
  <c r="D102" i="14"/>
  <c r="E102" i="14"/>
  <c r="F102" i="14"/>
  <c r="G102" i="14"/>
  <c r="H103" i="14"/>
  <c r="H102" i="14" s="1"/>
  <c r="B104" i="14"/>
  <c r="C104" i="14"/>
  <c r="D104" i="14"/>
  <c r="E104" i="14"/>
  <c r="F104" i="14"/>
  <c r="H105" i="14"/>
  <c r="H106" i="14"/>
  <c r="B108" i="14"/>
  <c r="B107" i="14" s="1"/>
  <c r="C108" i="14"/>
  <c r="C107" i="14" s="1"/>
  <c r="D108" i="14"/>
  <c r="D107" i="14" s="1"/>
  <c r="E108" i="14"/>
  <c r="F108" i="14"/>
  <c r="F107" i="14" s="1"/>
  <c r="H109" i="14"/>
  <c r="B111" i="14"/>
  <c r="B110" i="14" s="1"/>
  <c r="C111" i="14"/>
  <c r="C110" i="14" s="1"/>
  <c r="D111" i="14"/>
  <c r="D110" i="14" s="1"/>
  <c r="E111" i="14"/>
  <c r="E110" i="14" s="1"/>
  <c r="F111" i="14"/>
  <c r="F110" i="14" s="1"/>
  <c r="G111" i="14"/>
  <c r="G110" i="14" s="1"/>
  <c r="H112" i="14"/>
  <c r="H111" i="14" s="1"/>
  <c r="H110" i="14" s="1"/>
  <c r="B114" i="14"/>
  <c r="C114" i="14"/>
  <c r="D114" i="14"/>
  <c r="E114" i="14"/>
  <c r="F114" i="14"/>
  <c r="H115" i="14"/>
  <c r="B116" i="14"/>
  <c r="C116" i="14"/>
  <c r="D116" i="14"/>
  <c r="E116" i="14"/>
  <c r="F116" i="14"/>
  <c r="H117" i="14"/>
  <c r="H118" i="14"/>
  <c r="B119" i="14"/>
  <c r="C119" i="14"/>
  <c r="D119" i="14"/>
  <c r="E119" i="14"/>
  <c r="F119" i="14"/>
  <c r="H120" i="14"/>
  <c r="H121" i="14"/>
  <c r="H122" i="14"/>
  <c r="B123" i="14"/>
  <c r="C123" i="14"/>
  <c r="D123" i="14"/>
  <c r="E123" i="14"/>
  <c r="F123" i="14"/>
  <c r="H124" i="14"/>
  <c r="B125" i="14"/>
  <c r="C125" i="14"/>
  <c r="D125" i="14"/>
  <c r="E125" i="14"/>
  <c r="F125" i="14"/>
  <c r="H126" i="14"/>
  <c r="B127" i="14"/>
  <c r="C127" i="14"/>
  <c r="D127" i="14"/>
  <c r="E127" i="14"/>
  <c r="F127" i="14"/>
  <c r="H128" i="14"/>
  <c r="B129" i="14"/>
  <c r="C129" i="14"/>
  <c r="D129" i="14"/>
  <c r="E129" i="14"/>
  <c r="F129" i="14"/>
  <c r="H130" i="14"/>
  <c r="B133" i="14"/>
  <c r="C133" i="14"/>
  <c r="D133" i="14"/>
  <c r="E133" i="14"/>
  <c r="F133" i="14"/>
  <c r="F132" i="14" s="1"/>
  <c r="G133" i="14"/>
  <c r="B135" i="14"/>
  <c r="C135" i="14"/>
  <c r="D135" i="14"/>
  <c r="E135" i="14"/>
  <c r="F135" i="14"/>
  <c r="H136" i="14"/>
  <c r="B137" i="14"/>
  <c r="C137" i="14"/>
  <c r="D137" i="14"/>
  <c r="E137" i="14"/>
  <c r="F137" i="14"/>
  <c r="H138" i="14"/>
  <c r="H139" i="14"/>
  <c r="H140" i="14"/>
  <c r="H141" i="14"/>
  <c r="B142" i="14"/>
  <c r="C142" i="14"/>
  <c r="D142" i="14"/>
  <c r="E142" i="14"/>
  <c r="F142" i="14"/>
  <c r="H143" i="14"/>
  <c r="H144" i="14"/>
  <c r="H145" i="14"/>
  <c r="B146" i="14"/>
  <c r="C146" i="14"/>
  <c r="D146" i="14"/>
  <c r="E146" i="14"/>
  <c r="F146" i="14"/>
  <c r="H147" i="14"/>
  <c r="B148" i="14"/>
  <c r="C148" i="14"/>
  <c r="D148" i="14"/>
  <c r="E148" i="14"/>
  <c r="F148" i="14"/>
  <c r="H149" i="14"/>
  <c r="B150" i="14"/>
  <c r="C150" i="14"/>
  <c r="D150" i="14"/>
  <c r="E150" i="14"/>
  <c r="F150" i="14"/>
  <c r="H151" i="14"/>
  <c r="H152" i="14"/>
  <c r="H153" i="14"/>
  <c r="H154" i="14"/>
  <c r="B155" i="14"/>
  <c r="C155" i="14"/>
  <c r="D155" i="14"/>
  <c r="E155" i="14"/>
  <c r="F155" i="14"/>
  <c r="H156" i="14"/>
  <c r="H157" i="14"/>
  <c r="H158" i="14"/>
  <c r="B159" i="14"/>
  <c r="C159" i="14"/>
  <c r="D159" i="14"/>
  <c r="H159" i="14" s="1"/>
  <c r="E159" i="14"/>
  <c r="F159" i="14"/>
  <c r="G159" i="14"/>
  <c r="H160" i="14"/>
  <c r="B161" i="14"/>
  <c r="C161" i="14"/>
  <c r="D161" i="14"/>
  <c r="E161" i="14"/>
  <c r="F161" i="14"/>
  <c r="G161" i="14"/>
  <c r="H162" i="14"/>
  <c r="H163" i="14"/>
  <c r="H164" i="14"/>
  <c r="H165" i="14"/>
  <c r="H166" i="14"/>
  <c r="H167" i="14"/>
  <c r="H168" i="14"/>
  <c r="B169" i="14"/>
  <c r="C169" i="14"/>
  <c r="D169" i="14"/>
  <c r="E169" i="14"/>
  <c r="F169" i="14"/>
  <c r="H170" i="14"/>
  <c r="B132" i="14" l="1"/>
  <c r="G58" i="14"/>
  <c r="G50" i="14"/>
  <c r="H50" i="14" s="1"/>
  <c r="G17" i="14"/>
  <c r="H17" i="14" s="1"/>
  <c r="E132" i="14"/>
  <c r="G54" i="14"/>
  <c r="H54" i="14" s="1"/>
  <c r="D132" i="14"/>
  <c r="C132" i="14"/>
  <c r="H161" i="14"/>
  <c r="G135" i="14"/>
  <c r="H135" i="14" s="1"/>
  <c r="G137" i="14"/>
  <c r="H137" i="14" s="1"/>
  <c r="G116" i="14"/>
  <c r="H116" i="14" s="1"/>
  <c r="H73" i="14"/>
  <c r="H35" i="14"/>
  <c r="G169" i="14"/>
  <c r="H169" i="14" s="1"/>
  <c r="G56" i="14"/>
  <c r="H58" i="14"/>
  <c r="G52" i="14"/>
  <c r="H52" i="14" s="1"/>
  <c r="G31" i="14"/>
  <c r="H31" i="14" s="1"/>
  <c r="G155" i="14"/>
  <c r="H155" i="14" s="1"/>
  <c r="G150" i="14"/>
  <c r="H150" i="14" s="1"/>
  <c r="G146" i="14"/>
  <c r="H146" i="14" s="1"/>
  <c r="G108" i="14"/>
  <c r="G107" i="14" s="1"/>
  <c r="H107" i="14" s="1"/>
  <c r="G88" i="14"/>
  <c r="H88" i="14" s="1"/>
  <c r="G46" i="14"/>
  <c r="H46" i="14" s="1"/>
  <c r="G23" i="14"/>
  <c r="H23" i="14" s="1"/>
  <c r="G148" i="14"/>
  <c r="H148" i="14" s="1"/>
  <c r="G142" i="14"/>
  <c r="H142" i="14" s="1"/>
  <c r="G119" i="14"/>
  <c r="H119" i="14" s="1"/>
  <c r="E101" i="14"/>
  <c r="D101" i="14"/>
  <c r="C101" i="14"/>
  <c r="G82" i="14"/>
  <c r="H82" i="14" s="1"/>
  <c r="G92" i="14"/>
  <c r="H92" i="14" s="1"/>
  <c r="G84" i="14"/>
  <c r="H84" i="14" s="1"/>
  <c r="H56" i="14"/>
  <c r="F38" i="14"/>
  <c r="B38" i="14"/>
  <c r="G33" i="14"/>
  <c r="H33" i="14" s="1"/>
  <c r="G21" i="14"/>
  <c r="H21" i="14" s="1"/>
  <c r="F9" i="14"/>
  <c r="B9" i="14"/>
  <c r="G12" i="14"/>
  <c r="H12" i="14" s="1"/>
  <c r="G10" i="14"/>
  <c r="H10" i="14" s="1"/>
  <c r="G129" i="14"/>
  <c r="H129" i="14" s="1"/>
  <c r="G125" i="14"/>
  <c r="H125" i="14" s="1"/>
  <c r="E113" i="14"/>
  <c r="F101" i="14"/>
  <c r="B101" i="14"/>
  <c r="G96" i="14"/>
  <c r="H96" i="14" s="1"/>
  <c r="D81" i="14"/>
  <c r="F81" i="14"/>
  <c r="B81" i="14"/>
  <c r="G79" i="14"/>
  <c r="H79" i="14" s="1"/>
  <c r="G75" i="14"/>
  <c r="H75" i="14" s="1"/>
  <c r="E67" i="14"/>
  <c r="C67" i="14"/>
  <c r="E38" i="14"/>
  <c r="D9" i="14"/>
  <c r="C113" i="14"/>
  <c r="D113" i="14"/>
  <c r="E107" i="14"/>
  <c r="E81" i="14"/>
  <c r="D67" i="14"/>
  <c r="F67" i="14"/>
  <c r="B67" i="14"/>
  <c r="C9" i="14"/>
  <c r="C81" i="14"/>
  <c r="C38" i="14"/>
  <c r="G127" i="14"/>
  <c r="H127" i="14" s="1"/>
  <c r="G123" i="14"/>
  <c r="H123" i="14" s="1"/>
  <c r="F113" i="14"/>
  <c r="B113" i="14"/>
  <c r="G114" i="14"/>
  <c r="H114" i="14" s="1"/>
  <c r="G104" i="14"/>
  <c r="H104" i="14" s="1"/>
  <c r="G98" i="14"/>
  <c r="H98" i="14" s="1"/>
  <c r="G77" i="14"/>
  <c r="H77" i="14" s="1"/>
  <c r="H70" i="14"/>
  <c r="G68" i="14"/>
  <c r="H68" i="14" s="1"/>
  <c r="D38" i="14"/>
  <c r="G41" i="14"/>
  <c r="H41" i="14" s="1"/>
  <c r="H25" i="14"/>
  <c r="H108" i="14"/>
  <c r="E9" i="14"/>
  <c r="H133" i="14"/>
  <c r="G39" i="14"/>
  <c r="H39" i="14" s="1"/>
  <c r="H132" i="14" l="1"/>
  <c r="G132" i="14"/>
  <c r="G38" i="14"/>
  <c r="H38" i="14" s="1"/>
  <c r="G9" i="14"/>
  <c r="G101" i="14"/>
  <c r="H101" i="14" s="1"/>
  <c r="G81" i="14"/>
  <c r="H81" i="14" s="1"/>
  <c r="F8" i="14"/>
  <c r="F172" i="14" s="1"/>
  <c r="D8" i="14"/>
  <c r="D172" i="14" s="1"/>
  <c r="B8" i="14"/>
  <c r="B172" i="14" s="1"/>
  <c r="C8" i="14"/>
  <c r="C172" i="14" s="1"/>
  <c r="E8" i="14"/>
  <c r="E172" i="14" s="1"/>
  <c r="H9" i="14"/>
  <c r="G113" i="14"/>
  <c r="H113" i="14" s="1"/>
  <c r="G67" i="14"/>
  <c r="H67" i="14" s="1"/>
  <c r="H8" i="14" l="1"/>
  <c r="H172" i="14" s="1"/>
  <c r="G8" i="14"/>
  <c r="G172" i="14" s="1"/>
</calcChain>
</file>

<file path=xl/sharedStrings.xml><?xml version="1.0" encoding="utf-8"?>
<sst xmlns="http://schemas.openxmlformats.org/spreadsheetml/2006/main" count="180" uniqueCount="70">
  <si>
    <t>Total</t>
  </si>
  <si>
    <t>FUENTE: Dirección General de Administración Escolar, UNAM.</t>
  </si>
  <si>
    <t>T O T A L</t>
  </si>
  <si>
    <t>Mujeres</t>
  </si>
  <si>
    <t>Hombres</t>
  </si>
  <si>
    <t xml:space="preserve">     Total</t>
  </si>
  <si>
    <t>Reingreso</t>
  </si>
  <si>
    <t>2021-2022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</si>
  <si>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</si>
  <si>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</si>
  <si>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</si>
  <si>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</si>
  <si>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</si>
  <si>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</si>
  <si>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</si>
  <si>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</si>
  <si>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</si>
  <si>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</si>
  <si>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</si>
  <si>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r>
      <t>b</t>
    </r>
    <r>
      <rPr>
        <sz val="8"/>
        <rFont val="Arial"/>
        <family val="2"/>
      </rPr>
      <t xml:space="preserve"> Carrera sin primer ingreso directo.</t>
    </r>
  </si>
  <si>
    <t>Trabajo Social</t>
  </si>
  <si>
    <t>Administración de Archivos y Gestión Documental</t>
  </si>
  <si>
    <t>Escuela Nacional de Estudios Superiores, Unidad Morelia</t>
  </si>
  <si>
    <t>Psicología</t>
  </si>
  <si>
    <t>Informática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</si>
  <si>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</si>
  <si>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</si>
  <si>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</si>
  <si>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</si>
  <si>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</si>
  <si>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</si>
  <si>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</si>
  <si>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</si>
  <si>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</si>
  <si>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</si>
  <si>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</si>
  <si>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</si>
  <si>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Bibliotecología y Estudios de la Información</t>
  </si>
  <si>
    <t>Ciencias de la Comunicación</t>
  </si>
  <si>
    <t>Facultad de Ciencias Políticas y Sociales</t>
  </si>
  <si>
    <t>Población</t>
  </si>
  <si>
    <t>total</t>
  </si>
  <si>
    <r>
      <t>Enfermería</t>
    </r>
    <r>
      <rPr>
        <vertAlign val="superscript"/>
        <sz val="10"/>
        <rFont val="Arial"/>
        <family val="2"/>
      </rPr>
      <t>b</t>
    </r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</si>
  <si>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</si>
  <si>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</si>
  <si>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</si>
  <si>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</si>
  <si>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</si>
  <si>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Lengua y Literaturas Modernas (Letras Inglesas)</t>
  </si>
  <si>
    <t>Geografía</t>
  </si>
  <si>
    <r>
      <t>Informática</t>
    </r>
    <r>
      <rPr>
        <vertAlign val="superscript"/>
        <sz val="10"/>
        <rFont val="Arial"/>
        <family val="2"/>
      </rPr>
      <t>a</t>
    </r>
  </si>
  <si>
    <t>SISTEMA UNIVERSIDAD ABIERTA</t>
  </si>
  <si>
    <t>TLAXCALA</t>
  </si>
  <si>
    <t>TABASCO</t>
  </si>
  <si>
    <t>SINALOA</t>
  </si>
  <si>
    <t xml:space="preserve">Escuela Nacional de Trabajo Social                                    </t>
  </si>
  <si>
    <t>QUERÉTARO</t>
  </si>
  <si>
    <t>PUEBLA</t>
  </si>
  <si>
    <t>OAXACA</t>
  </si>
  <si>
    <t>MICHOACÁN</t>
  </si>
  <si>
    <t xml:space="preserve">Facultad de Derecho                                                   </t>
  </si>
  <si>
    <t>HIDALGO</t>
  </si>
  <si>
    <t>ESTADO DE MÉXICO</t>
  </si>
  <si>
    <t>CIUDAD DE MÉXICO Y ÁREA METROPOLITANA</t>
  </si>
  <si>
    <t>EDUCACIÓN A DISTANCIA</t>
  </si>
  <si>
    <t>Primer Ingreso</t>
  </si>
  <si>
    <t>Nivel / Estado / Entidad Académica / Carrera</t>
  </si>
  <si>
    <t>SISTEMA UNIVERSIDAD ABIERTA Y EDUCACIÓN A DISTANCIA POR MODALIDAD Y SEDE</t>
  </si>
  <si>
    <t>UNAM. POBLACIÓN ESCOLAR. LICENCIATURA</t>
  </si>
  <si>
    <r>
      <t>a</t>
    </r>
    <r>
      <rPr>
        <sz val="8"/>
        <rFont val="Arial"/>
        <family val="2"/>
      </rPr>
      <t xml:space="preserve"> Esta carrera no tiene primer ingreso directo. Los 196 alumnos de primer ingreso que aparecen registrados, son el resultado de un segundo proceso de selección realizado a los alumnos asignados a las carreras de Administración y Contaduría de la propia Facultad.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</si>
</sst>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0" xfId="1" applyFont="1"/>
    <xf numFmtId="0" fontId="3" fillId="0" borderId="0" xfId="1" applyFont="1" applyBorder="1"/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3" fillId="0" borderId="0" xfId="0" applyNumberFormat="1" applyFont="1" applyBorder="1"/>
    <xf numFmtId="0" fontId="6" fillId="0" borderId="0" xfId="1" applyFont="1" applyFill="1" applyBorder="1" applyAlignment="1">
      <alignment vertical="center"/>
    </xf>
    <xf numFmtId="3" fontId="4" fillId="0" borderId="0" xfId="0" quotePrefix="1" applyNumberFormat="1" applyFont="1" applyFill="1" applyAlignment="1">
      <alignment horizontal="right" vertical="center"/>
    </xf>
    <xf numFmtId="3" fontId="3" fillId="0" borderId="0" xfId="0" applyNumberFormat="1" applyFont="1"/>
    <xf numFmtId="0" fontId="3" fillId="0" borderId="0" xfId="1" applyFont="1" applyFill="1" applyBorder="1"/>
    <xf numFmtId="3" fontId="3" fillId="0" borderId="0" xfId="0" applyNumberFormat="1" applyFont="1" applyFill="1"/>
    <xf numFmtId="3" fontId="7" fillId="2" borderId="0" xfId="1" applyNumberFormat="1" applyFont="1" applyFill="1" applyBorder="1" applyAlignment="1">
      <alignment horizontal="center" vertical="center"/>
    </xf>
    <xf numFmtId="3" fontId="7" fillId="2" borderId="0" xfId="1" quotePrefix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3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6" fillId="0" borderId="0" xfId="1" applyNumberFormat="1" applyFont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indent="3"/>
    </xf>
    <xf numFmtId="0" fontId="10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2"/>
    </xf>
    <xf numFmtId="1" fontId="3" fillId="0" borderId="0" xfId="1" applyNumberFormat="1" applyFont="1" applyBorder="1" applyAlignment="1">
      <alignment horizontal="left" vertical="center" indent="3"/>
    </xf>
    <xf numFmtId="1" fontId="4" fillId="0" borderId="0" xfId="1" quotePrefix="1" applyNumberFormat="1" applyFont="1" applyFill="1" applyBorder="1" applyAlignment="1">
      <alignment horizontal="left" vertical="center" indent="2"/>
    </xf>
    <xf numFmtId="3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3" fillId="0" borderId="0" xfId="6" applyFont="1" applyFill="1" applyBorder="1" applyAlignment="1">
      <alignment vertical="center"/>
    </xf>
    <xf numFmtId="3" fontId="3" fillId="0" borderId="0" xfId="6" applyNumberFormat="1" applyFont="1" applyFill="1" applyBorder="1" applyAlignment="1">
      <alignment vertical="center"/>
    </xf>
    <xf numFmtId="0" fontId="11" fillId="0" borderId="0" xfId="6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4" fillId="0" borderId="0" xfId="6" applyFont="1" applyBorder="1" applyAlignment="1">
      <alignment vertical="center"/>
    </xf>
    <xf numFmtId="0" fontId="3" fillId="0" borderId="0" xfId="0" applyFont="1" applyAlignment="1">
      <alignment horizontal="left" indent="3"/>
    </xf>
    <xf numFmtId="0" fontId="12" fillId="0" borderId="0" xfId="6" applyFont="1" applyBorder="1" applyAlignment="1">
      <alignment vertical="center"/>
    </xf>
    <xf numFmtId="3" fontId="12" fillId="0" borderId="0" xfId="6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centerContinuous" vertical="center"/>
    </xf>
    <xf numFmtId="3" fontId="3" fillId="0" borderId="0" xfId="0" applyNumberFormat="1" applyFont="1" applyFill="1" applyBorder="1"/>
    <xf numFmtId="0" fontId="10" fillId="0" borderId="0" xfId="0" applyFont="1" applyBorder="1" applyAlignment="1">
      <alignment horizontal="left" indent="2"/>
    </xf>
    <xf numFmtId="3" fontId="10" fillId="0" borderId="0" xfId="0" applyNumberFormat="1" applyFont="1" applyBorder="1"/>
    <xf numFmtId="3" fontId="4" fillId="0" borderId="0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 applyProtection="1">
      <alignment vertical="center" wrapText="1"/>
    </xf>
    <xf numFmtId="0" fontId="4" fillId="0" borderId="0" xfId="1" applyFont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10 2 2" xfId="4"/>
    <cellStyle name="Normal 19" xfId="6"/>
    <cellStyle name="Normal 2 4 2" xfId="2"/>
    <cellStyle name="Normal 3" xfId="3"/>
    <cellStyle name="Normal 3 2 2" xfId="5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7">
          <cell r="E27" t="str">
            <v>Posgrado</v>
          </cell>
          <cell r="F27">
            <v>33076</v>
          </cell>
        </row>
        <row r="28">
          <cell r="E28" t="str">
            <v>Licenciatura</v>
          </cell>
          <cell r="F28">
            <v>229268</v>
          </cell>
        </row>
        <row r="29">
          <cell r="E29" t="str">
            <v>Bachillerato</v>
          </cell>
          <cell r="F29">
            <v>106574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</sheetNames>
    <sheetDataSet>
      <sheetData sheetId="0">
        <row r="14">
          <cell r="C14" t="str">
            <v>Ciencias Físico Matemáticas e Ingenierías</v>
          </cell>
          <cell r="D14">
            <v>49704</v>
          </cell>
        </row>
        <row r="15">
          <cell r="C15" t="str">
            <v>Ciencias Biológicas, Químicas y de la Salud</v>
          </cell>
          <cell r="D15">
            <v>68164</v>
          </cell>
          <cell r="G15" t="str">
            <v>Ciencias físico matemáticas e ingenierías</v>
          </cell>
          <cell r="I15">
            <v>1544</v>
          </cell>
          <cell r="J15">
            <v>1088</v>
          </cell>
        </row>
        <row r="16">
          <cell r="C16" t="str">
            <v>Ciencias Sociales</v>
          </cell>
          <cell r="D16">
            <v>88563</v>
          </cell>
          <cell r="G16" t="str">
            <v>Ciencias biológicas, químicas y de la salud</v>
          </cell>
          <cell r="I16">
            <v>1938</v>
          </cell>
          <cell r="J16">
            <v>2188</v>
          </cell>
        </row>
        <row r="17">
          <cell r="C17" t="str">
            <v>Humanidades y Artes</v>
          </cell>
          <cell r="D17">
            <v>22837</v>
          </cell>
          <cell r="G17" t="str">
            <v>Ciencias sociales</v>
          </cell>
          <cell r="I17">
            <v>3770</v>
          </cell>
          <cell r="J17">
            <v>949</v>
          </cell>
        </row>
        <row r="18">
          <cell r="G18" t="str">
            <v>Humanidades y artes</v>
          </cell>
          <cell r="I18">
            <v>1501</v>
          </cell>
          <cell r="J18">
            <v>904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</sheetNames>
    <sheetDataSet>
      <sheetData sheetId="0">
        <row r="7">
          <cell r="A7" t="str">
            <v>Total</v>
          </cell>
          <cell r="C7">
            <v>47.659931199953746</v>
          </cell>
          <cell r="E7">
            <v>52.340068800046247</v>
          </cell>
        </row>
        <row r="9">
          <cell r="A9" t="str">
            <v>Ciencias físico matemáticas e ingenierías</v>
          </cell>
          <cell r="C9">
            <v>68.399521053681895</v>
          </cell>
          <cell r="E9">
            <v>31.600478946318098</v>
          </cell>
        </row>
        <row r="10">
          <cell r="A10" t="str">
            <v>Ciencias biológicas, químicas y de la salud</v>
          </cell>
          <cell r="C10">
            <v>34.071810542398779</v>
          </cell>
          <cell r="E10">
            <v>65.928189457601221</v>
          </cell>
        </row>
        <row r="11">
          <cell r="A11" t="str">
            <v>Ciencias sociales</v>
          </cell>
          <cell r="C11">
            <v>50.260985100123378</v>
          </cell>
          <cell r="E11">
            <v>49.739014899876629</v>
          </cell>
        </row>
        <row r="12">
          <cell r="A12" t="str">
            <v>Humanidades y artes</v>
          </cell>
          <cell r="C12">
            <v>35.75165678409487</v>
          </cell>
          <cell r="E12">
            <v>64.248343215905123</v>
          </cell>
        </row>
        <row r="14">
          <cell r="A14" t="str">
            <v>Ciencias físico matemáticas e ingenierías</v>
          </cell>
          <cell r="C14">
            <v>69.407114624505923</v>
          </cell>
          <cell r="E14">
            <v>30.59288537549407</v>
          </cell>
        </row>
        <row r="15">
          <cell r="A15" t="str">
            <v>Ciencias biológicas, químicas y de la salud</v>
          </cell>
          <cell r="C15">
            <v>43.045822102425873</v>
          </cell>
          <cell r="E15">
            <v>56.95417789757412</v>
          </cell>
        </row>
        <row r="16">
          <cell r="A16" t="str">
            <v>Ciencias sociales</v>
          </cell>
          <cell r="C16">
            <v>48.494983277591977</v>
          </cell>
          <cell r="E16">
            <v>51.505016722408023</v>
          </cell>
        </row>
        <row r="17">
          <cell r="A17" t="str">
            <v>Humanidades y artes</v>
          </cell>
          <cell r="C17">
            <v>44.911297852474327</v>
          </cell>
          <cell r="E17">
            <v>55.08870214752568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sgrado"/>
    </sheetNames>
    <sheetDataSet>
      <sheetData sheetId="0">
        <row r="19">
          <cell r="B19" t="str">
            <v>Especialización</v>
          </cell>
          <cell r="C19">
            <v>19194</v>
          </cell>
        </row>
        <row r="20">
          <cell r="B20" t="str">
            <v>Maestría</v>
          </cell>
          <cell r="C20">
            <v>8753</v>
          </cell>
        </row>
        <row r="21">
          <cell r="B21" t="str">
            <v>Doctorado</v>
          </cell>
          <cell r="C21">
            <v>5129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carreras"/>
    </sheetNames>
    <sheetDataSet>
      <sheetData sheetId="0">
        <row r="9">
          <cell r="C9" t="str">
            <v>Ciencias de la Comunicación</v>
          </cell>
          <cell r="D9">
            <v>4685</v>
          </cell>
        </row>
        <row r="10">
          <cell r="C10" t="str">
            <v>Ingeniería Civil</v>
          </cell>
          <cell r="D10">
            <v>5004</v>
          </cell>
        </row>
        <row r="11">
          <cell r="C11" t="str">
            <v>Pedagogía</v>
          </cell>
          <cell r="D11">
            <v>5347</v>
          </cell>
        </row>
        <row r="12">
          <cell r="C12" t="str">
            <v>Enfermería</v>
          </cell>
          <cell r="D12">
            <v>5378</v>
          </cell>
        </row>
        <row r="13">
          <cell r="C13" t="str">
            <v>Biología</v>
          </cell>
          <cell r="D13">
            <v>6130</v>
          </cell>
        </row>
        <row r="14">
          <cell r="C14" t="str">
            <v>Medicina Veterinaria y Zootecnia</v>
          </cell>
          <cell r="D14">
            <v>6769</v>
          </cell>
        </row>
        <row r="15">
          <cell r="C15" t="str">
            <v>Relaciones Internacionales</v>
          </cell>
          <cell r="D15">
            <v>6991</v>
          </cell>
        </row>
        <row r="16">
          <cell r="C16" t="str">
            <v>Cirujano Dentista | Odontología</v>
          </cell>
          <cell r="D16">
            <v>7090</v>
          </cell>
        </row>
        <row r="17">
          <cell r="C17" t="str">
            <v>Administración</v>
          </cell>
          <cell r="D17">
            <v>8891</v>
          </cell>
        </row>
        <row r="18">
          <cell r="C18" t="str">
            <v>Economía</v>
          </cell>
          <cell r="D18">
            <v>9747</v>
          </cell>
        </row>
        <row r="19">
          <cell r="C19" t="str">
            <v>Arquitectura</v>
          </cell>
          <cell r="D19">
            <v>9960</v>
          </cell>
        </row>
        <row r="20">
          <cell r="C20" t="str">
            <v>Contaduría</v>
          </cell>
          <cell r="D20">
            <v>10260</v>
          </cell>
        </row>
        <row r="21">
          <cell r="C21" t="str">
            <v>Médico Cirujano</v>
          </cell>
          <cell r="D21">
            <v>13235</v>
          </cell>
        </row>
        <row r="22">
          <cell r="C22" t="str">
            <v>Psicología</v>
          </cell>
          <cell r="D22">
            <v>13459</v>
          </cell>
        </row>
        <row r="23">
          <cell r="C23" t="str">
            <v>Derecho</v>
          </cell>
          <cell r="D23">
            <v>28492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</sheetNames>
    <sheetDataSet>
      <sheetData sheetId="0">
        <row r="30">
          <cell r="A30" t="str">
            <v>Plantel 9 Pedro de Alba</v>
          </cell>
          <cell r="B30">
            <v>4753</v>
          </cell>
        </row>
        <row r="31">
          <cell r="A31" t="str">
            <v>Plantel 8 Miguel E. Schulz</v>
          </cell>
          <cell r="B31">
            <v>5662</v>
          </cell>
        </row>
        <row r="32">
          <cell r="A32" t="str">
            <v>Plantel 7 Ezequiel A. Chávez</v>
          </cell>
          <cell r="B32">
            <v>5624</v>
          </cell>
        </row>
        <row r="33">
          <cell r="A33" t="str">
            <v>Plantel 6 Antonio Caso</v>
          </cell>
          <cell r="B33">
            <v>5156</v>
          </cell>
        </row>
        <row r="34">
          <cell r="A34" t="str">
            <v>Plantel 5 José Vasconcelos</v>
          </cell>
          <cell r="B34">
            <v>8597</v>
          </cell>
        </row>
        <row r="35">
          <cell r="A35" t="str">
            <v>Plantel 4 Vidal Castañeda y Nájera</v>
          </cell>
          <cell r="B35">
            <v>5112</v>
          </cell>
        </row>
        <row r="36">
          <cell r="A36" t="str">
            <v>Plantel 3 Justo Sierra</v>
          </cell>
          <cell r="B36">
            <v>4319</v>
          </cell>
        </row>
        <row r="37">
          <cell r="A37" t="str">
            <v>Plantel 2 Erasmo Castellanos Quinto</v>
          </cell>
          <cell r="B37">
            <v>5135</v>
          </cell>
        </row>
        <row r="38">
          <cell r="A38" t="str">
            <v>Plantel 1 Gabino Barreda</v>
          </cell>
          <cell r="B38">
            <v>4134</v>
          </cell>
        </row>
        <row r="44">
          <cell r="A44" t="str">
            <v>Plantel Vallejo</v>
          </cell>
          <cell r="B44">
            <v>11358</v>
          </cell>
        </row>
        <row r="45">
          <cell r="A45" t="str">
            <v>Plantel Sur</v>
          </cell>
          <cell r="B45">
            <v>11638</v>
          </cell>
        </row>
        <row r="46">
          <cell r="A46" t="str">
            <v>Plantel Oriente</v>
          </cell>
          <cell r="B46">
            <v>11518</v>
          </cell>
        </row>
        <row r="47">
          <cell r="A47" t="str">
            <v>Plantel Naucalpan</v>
          </cell>
          <cell r="B47">
            <v>10748</v>
          </cell>
        </row>
        <row r="48">
          <cell r="A48" t="str">
            <v>Plantel Azcapotzalco</v>
          </cell>
          <cell r="B48">
            <v>10770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77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63" style="16" customWidth="1"/>
    <col min="2" max="8" width="15.140625" style="17" customWidth="1"/>
    <col min="9" max="16384" width="10.85546875" style="16"/>
  </cols>
  <sheetData>
    <row r="1" spans="1:10" ht="15" customHeight="1" x14ac:dyDescent="0.2">
      <c r="A1" s="41" t="s">
        <v>68</v>
      </c>
      <c r="B1" s="41"/>
      <c r="C1" s="41"/>
      <c r="D1" s="41"/>
      <c r="E1" s="41"/>
      <c r="F1" s="41"/>
      <c r="G1" s="41"/>
      <c r="H1" s="41"/>
    </row>
    <row r="2" spans="1:10" ht="15" customHeight="1" x14ac:dyDescent="0.2">
      <c r="A2" s="41" t="s">
        <v>67</v>
      </c>
      <c r="B2" s="41"/>
      <c r="C2" s="41"/>
      <c r="D2" s="41"/>
      <c r="E2" s="41"/>
      <c r="F2" s="41"/>
      <c r="G2" s="41"/>
      <c r="H2" s="41"/>
    </row>
    <row r="3" spans="1:10" ht="15" customHeight="1" x14ac:dyDescent="0.2">
      <c r="A3" s="39" t="s">
        <v>7</v>
      </c>
      <c r="B3" s="39"/>
      <c r="C3" s="39"/>
      <c r="D3" s="39"/>
      <c r="E3" s="39"/>
      <c r="F3" s="39"/>
      <c r="G3" s="39"/>
      <c r="H3" s="39"/>
    </row>
    <row r="4" spans="1:10" s="27" customFormat="1" ht="15.95" customHeight="1" x14ac:dyDescent="0.2">
      <c r="B4" s="35"/>
      <c r="C4" s="35"/>
      <c r="D4" s="35"/>
      <c r="E4" s="35"/>
      <c r="F4" s="35"/>
      <c r="G4" s="35"/>
      <c r="H4" s="35"/>
    </row>
    <row r="5" spans="1:10" s="27" customFormat="1" ht="15.95" customHeight="1" x14ac:dyDescent="0.2">
      <c r="A5" s="42" t="s">
        <v>66</v>
      </c>
      <c r="B5" s="43" t="s">
        <v>65</v>
      </c>
      <c r="C5" s="43"/>
      <c r="D5" s="43"/>
      <c r="E5" s="43" t="s">
        <v>6</v>
      </c>
      <c r="F5" s="43"/>
      <c r="G5" s="43"/>
      <c r="H5" s="11" t="s">
        <v>40</v>
      </c>
    </row>
    <row r="6" spans="1:10" s="27" customFormat="1" ht="15.95" customHeight="1" x14ac:dyDescent="0.2">
      <c r="A6" s="42"/>
      <c r="B6" s="12" t="s">
        <v>4</v>
      </c>
      <c r="C6" s="11" t="s">
        <v>3</v>
      </c>
      <c r="D6" s="11" t="s">
        <v>5</v>
      </c>
      <c r="E6" s="11" t="s">
        <v>4</v>
      </c>
      <c r="F6" s="11" t="s">
        <v>3</v>
      </c>
      <c r="G6" s="11" t="s">
        <v>0</v>
      </c>
      <c r="H6" s="11" t="s">
        <v>41</v>
      </c>
    </row>
    <row r="7" spans="1:10" s="27" customFormat="1" ht="9" customHeight="1" x14ac:dyDescent="0.2">
      <c r="B7" s="28"/>
      <c r="C7" s="28"/>
      <c r="D7" s="28"/>
      <c r="E7" s="28"/>
      <c r="F7" s="28"/>
      <c r="G7" s="28"/>
      <c r="H7" s="28"/>
    </row>
    <row r="8" spans="1:10" s="33" customFormat="1" ht="15" customHeight="1" x14ac:dyDescent="0.2">
      <c r="A8" s="26" t="s">
        <v>64</v>
      </c>
      <c r="B8" s="25">
        <f t="shared" ref="B8:H8" si="0">+B9+B38+B61+B64+B67+B81+B101+B107+B110+B113</f>
        <v>2804</v>
      </c>
      <c r="C8" s="25">
        <f t="shared" si="0"/>
        <v>3528</v>
      </c>
      <c r="D8" s="25">
        <f t="shared" si="0"/>
        <v>6332</v>
      </c>
      <c r="E8" s="25">
        <f t="shared" si="0"/>
        <v>6019</v>
      </c>
      <c r="F8" s="25">
        <f t="shared" si="0"/>
        <v>8413</v>
      </c>
      <c r="G8" s="25">
        <f t="shared" si="0"/>
        <v>14432</v>
      </c>
      <c r="H8" s="25">
        <f t="shared" si="0"/>
        <v>20764</v>
      </c>
      <c r="J8" s="34"/>
    </row>
    <row r="9" spans="1:10" ht="15" customHeight="1" x14ac:dyDescent="0.2">
      <c r="A9" s="15" t="s">
        <v>63</v>
      </c>
      <c r="B9" s="30">
        <f t="shared" ref="B9:H9" si="1">+B10+B12+B17+B21+B23+B25+B31+B33+B35</f>
        <v>2776</v>
      </c>
      <c r="C9" s="30">
        <f t="shared" si="1"/>
        <v>3459</v>
      </c>
      <c r="D9" s="30">
        <f t="shared" si="1"/>
        <v>6235</v>
      </c>
      <c r="E9" s="30">
        <f t="shared" si="1"/>
        <v>4851</v>
      </c>
      <c r="F9" s="30">
        <f t="shared" si="1"/>
        <v>6299</v>
      </c>
      <c r="G9" s="30">
        <f t="shared" si="1"/>
        <v>11150</v>
      </c>
      <c r="H9" s="30">
        <f t="shared" si="1"/>
        <v>17385</v>
      </c>
    </row>
    <row r="10" spans="1:10" ht="15" customHeight="1" x14ac:dyDescent="0.2">
      <c r="A10" s="22" t="s">
        <v>8</v>
      </c>
      <c r="B10" s="14">
        <f>B11</f>
        <v>36</v>
      </c>
      <c r="C10" s="14">
        <f>C11</f>
        <v>246</v>
      </c>
      <c r="D10" s="14">
        <f>D11</f>
        <v>282</v>
      </c>
      <c r="E10" s="14">
        <f>E11</f>
        <v>69</v>
      </c>
      <c r="F10" s="14">
        <f>F11</f>
        <v>410</v>
      </c>
      <c r="G10" s="14">
        <f>SUM(E10:F10)</f>
        <v>479</v>
      </c>
      <c r="H10" s="14">
        <f t="shared" ref="H10:H24" si="2">SUM(D10,G10)</f>
        <v>761</v>
      </c>
    </row>
    <row r="11" spans="1:10" ht="15" customHeight="1" x14ac:dyDescent="0.2">
      <c r="A11" s="20" t="s">
        <v>20</v>
      </c>
      <c r="B11" s="5">
        <v>36</v>
      </c>
      <c r="C11" s="5">
        <v>246</v>
      </c>
      <c r="D11" s="13">
        <v>282</v>
      </c>
      <c r="E11" s="5">
        <v>69</v>
      </c>
      <c r="F11" s="5">
        <v>410</v>
      </c>
      <c r="G11" s="13">
        <v>479</v>
      </c>
      <c r="H11" s="13">
        <f t="shared" si="2"/>
        <v>761</v>
      </c>
    </row>
    <row r="12" spans="1:10" ht="15" customHeight="1" x14ac:dyDescent="0.2">
      <c r="A12" s="22" t="s">
        <v>39</v>
      </c>
      <c r="B12" s="14">
        <f>SUM(B13:B16)</f>
        <v>574</v>
      </c>
      <c r="C12" s="14">
        <f>SUM(C13:C16)</f>
        <v>601</v>
      </c>
      <c r="D12" s="14">
        <f>SUM(D13:D16)</f>
        <v>1175</v>
      </c>
      <c r="E12" s="14">
        <f>SUM(E13:E16)</f>
        <v>908</v>
      </c>
      <c r="F12" s="14">
        <f>SUM(F13:F16)</f>
        <v>972</v>
      </c>
      <c r="G12" s="14">
        <f>SUM(E12:F12)</f>
        <v>1880</v>
      </c>
      <c r="H12" s="14">
        <f t="shared" si="2"/>
        <v>3055</v>
      </c>
    </row>
    <row r="13" spans="1:10" ht="15" customHeight="1" x14ac:dyDescent="0.2">
      <c r="A13" s="20" t="s">
        <v>38</v>
      </c>
      <c r="B13" s="5">
        <v>182</v>
      </c>
      <c r="C13" s="5">
        <v>203</v>
      </c>
      <c r="D13" s="13">
        <v>385</v>
      </c>
      <c r="E13" s="5">
        <v>274</v>
      </c>
      <c r="F13" s="5">
        <v>343</v>
      </c>
      <c r="G13" s="13">
        <v>617</v>
      </c>
      <c r="H13" s="13">
        <f t="shared" si="2"/>
        <v>1002</v>
      </c>
    </row>
    <row r="14" spans="1:10" ht="15" customHeight="1" x14ac:dyDescent="0.2">
      <c r="A14" s="20" t="s">
        <v>36</v>
      </c>
      <c r="B14" s="5">
        <v>191</v>
      </c>
      <c r="C14" s="5">
        <v>134</v>
      </c>
      <c r="D14" s="13">
        <v>325</v>
      </c>
      <c r="E14" s="5">
        <v>270</v>
      </c>
      <c r="F14" s="5">
        <v>201</v>
      </c>
      <c r="G14" s="13">
        <v>471</v>
      </c>
      <c r="H14" s="13">
        <f t="shared" si="2"/>
        <v>796</v>
      </c>
    </row>
    <row r="15" spans="1:10" ht="15" customHeight="1" x14ac:dyDescent="0.2">
      <c r="A15" s="20" t="s">
        <v>29</v>
      </c>
      <c r="B15" s="5">
        <v>110</v>
      </c>
      <c r="C15" s="5">
        <v>161</v>
      </c>
      <c r="D15" s="13">
        <v>271</v>
      </c>
      <c r="E15" s="5">
        <v>230</v>
      </c>
      <c r="F15" s="5">
        <v>281</v>
      </c>
      <c r="G15" s="13">
        <v>511</v>
      </c>
      <c r="H15" s="13">
        <f t="shared" si="2"/>
        <v>782</v>
      </c>
    </row>
    <row r="16" spans="1:10" ht="15" customHeight="1" x14ac:dyDescent="0.2">
      <c r="A16" s="20" t="s">
        <v>28</v>
      </c>
      <c r="B16" s="5">
        <v>91</v>
      </c>
      <c r="C16" s="5">
        <v>103</v>
      </c>
      <c r="D16" s="13">
        <v>194</v>
      </c>
      <c r="E16" s="5">
        <v>134</v>
      </c>
      <c r="F16" s="5">
        <v>147</v>
      </c>
      <c r="G16" s="13">
        <v>281</v>
      </c>
      <c r="H16" s="13">
        <f t="shared" si="2"/>
        <v>475</v>
      </c>
    </row>
    <row r="17" spans="1:8" ht="15" customHeight="1" x14ac:dyDescent="0.2">
      <c r="A17" s="22" t="s">
        <v>18</v>
      </c>
      <c r="B17" s="14">
        <f>SUM(B18:B20)</f>
        <v>502</v>
      </c>
      <c r="C17" s="14">
        <f>SUM(C18:C20)</f>
        <v>371</v>
      </c>
      <c r="D17" s="14">
        <f>SUM(D18:D20)</f>
        <v>873</v>
      </c>
      <c r="E17" s="14">
        <f>SUM(E18:E20)</f>
        <v>891</v>
      </c>
      <c r="F17" s="14">
        <f>SUM(F18:F20)</f>
        <v>596</v>
      </c>
      <c r="G17" s="14">
        <f>SUM(E17:F17)</f>
        <v>1487</v>
      </c>
      <c r="H17" s="14">
        <f t="shared" si="2"/>
        <v>2360</v>
      </c>
    </row>
    <row r="18" spans="1:8" ht="15" customHeight="1" x14ac:dyDescent="0.2">
      <c r="A18" s="20" t="s">
        <v>27</v>
      </c>
      <c r="B18" s="5">
        <v>225</v>
      </c>
      <c r="C18" s="5">
        <v>141</v>
      </c>
      <c r="D18" s="13">
        <v>366</v>
      </c>
      <c r="E18" s="5">
        <v>361</v>
      </c>
      <c r="F18" s="5">
        <v>252</v>
      </c>
      <c r="G18" s="13">
        <v>613</v>
      </c>
      <c r="H18" s="13">
        <f t="shared" si="2"/>
        <v>979</v>
      </c>
    </row>
    <row r="19" spans="1:8" s="31" customFormat="1" ht="15" customHeight="1" x14ac:dyDescent="0.2">
      <c r="A19" s="20" t="s">
        <v>26</v>
      </c>
      <c r="B19" s="5">
        <v>177</v>
      </c>
      <c r="C19" s="5">
        <v>200</v>
      </c>
      <c r="D19" s="13">
        <v>377</v>
      </c>
      <c r="E19" s="5">
        <v>281</v>
      </c>
      <c r="F19" s="5">
        <v>291</v>
      </c>
      <c r="G19" s="13">
        <v>572</v>
      </c>
      <c r="H19" s="13">
        <f t="shared" si="2"/>
        <v>949</v>
      </c>
    </row>
    <row r="20" spans="1:8" ht="15" customHeight="1" x14ac:dyDescent="0.2">
      <c r="A20" s="20" t="s">
        <v>50</v>
      </c>
      <c r="B20" s="5">
        <v>100</v>
      </c>
      <c r="C20" s="5">
        <v>30</v>
      </c>
      <c r="D20" s="13">
        <v>130</v>
      </c>
      <c r="E20" s="5">
        <v>249</v>
      </c>
      <c r="F20" s="5">
        <v>53</v>
      </c>
      <c r="G20" s="13">
        <v>302</v>
      </c>
      <c r="H20" s="13">
        <f t="shared" si="2"/>
        <v>432</v>
      </c>
    </row>
    <row r="21" spans="1:8" ht="15.75" customHeight="1" x14ac:dyDescent="0.2">
      <c r="A21" s="22" t="s">
        <v>17</v>
      </c>
      <c r="B21" s="14">
        <f>B22</f>
        <v>667</v>
      </c>
      <c r="C21" s="14">
        <f>C22</f>
        <v>632</v>
      </c>
      <c r="D21" s="14">
        <f>D22</f>
        <v>1299</v>
      </c>
      <c r="E21" s="14">
        <f>E22</f>
        <v>1149</v>
      </c>
      <c r="F21" s="14">
        <f>F22</f>
        <v>1209</v>
      </c>
      <c r="G21" s="14">
        <f>SUM(E21:F21)</f>
        <v>2358</v>
      </c>
      <c r="H21" s="14">
        <f>SUM(D21,G21)</f>
        <v>3657</v>
      </c>
    </row>
    <row r="22" spans="1:8" ht="15" customHeight="1" x14ac:dyDescent="0.2">
      <c r="A22" s="20" t="s">
        <v>32</v>
      </c>
      <c r="B22" s="5">
        <v>667</v>
      </c>
      <c r="C22" s="5">
        <v>632</v>
      </c>
      <c r="D22" s="13">
        <v>1299</v>
      </c>
      <c r="E22" s="5">
        <v>1149</v>
      </c>
      <c r="F22" s="5">
        <v>1209</v>
      </c>
      <c r="G22" s="13">
        <v>2358</v>
      </c>
      <c r="H22" s="13">
        <f t="shared" si="2"/>
        <v>3657</v>
      </c>
    </row>
    <row r="23" spans="1:8" ht="15" customHeight="1" x14ac:dyDescent="0.2">
      <c r="A23" s="22" t="s">
        <v>16</v>
      </c>
      <c r="B23" s="14">
        <f>B24</f>
        <v>265</v>
      </c>
      <c r="C23" s="14">
        <f>C24</f>
        <v>140</v>
      </c>
      <c r="D23" s="14">
        <f>D24</f>
        <v>405</v>
      </c>
      <c r="E23" s="14">
        <f>E24</f>
        <v>550</v>
      </c>
      <c r="F23" s="14">
        <f>F24</f>
        <v>243</v>
      </c>
      <c r="G23" s="14">
        <f>SUM(E23:F23)</f>
        <v>793</v>
      </c>
      <c r="H23" s="14">
        <f>SUM(D23,G23)</f>
        <v>1198</v>
      </c>
    </row>
    <row r="24" spans="1:8" ht="15" customHeight="1" x14ac:dyDescent="0.2">
      <c r="A24" s="20" t="s">
        <v>31</v>
      </c>
      <c r="B24" s="5">
        <v>265</v>
      </c>
      <c r="C24" s="5">
        <v>140</v>
      </c>
      <c r="D24" s="13">
        <v>405</v>
      </c>
      <c r="E24" s="5">
        <v>550</v>
      </c>
      <c r="F24" s="5">
        <v>243</v>
      </c>
      <c r="G24" s="13">
        <v>793</v>
      </c>
      <c r="H24" s="13">
        <f t="shared" si="2"/>
        <v>1198</v>
      </c>
    </row>
    <row r="25" spans="1:8" ht="15" customHeight="1" x14ac:dyDescent="0.2">
      <c r="A25" s="22" t="s">
        <v>13</v>
      </c>
      <c r="B25" s="14">
        <f t="shared" ref="B25:G25" si="3">SUM(B26:B30)</f>
        <v>40</v>
      </c>
      <c r="C25" s="14">
        <f t="shared" si="3"/>
        <v>89</v>
      </c>
      <c r="D25" s="14">
        <f t="shared" si="3"/>
        <v>129</v>
      </c>
      <c r="E25" s="14">
        <f t="shared" si="3"/>
        <v>105</v>
      </c>
      <c r="F25" s="14">
        <f t="shared" si="3"/>
        <v>214</v>
      </c>
      <c r="G25" s="14">
        <f t="shared" si="3"/>
        <v>319</v>
      </c>
      <c r="H25" s="14">
        <f t="shared" ref="H25:H34" si="4">SUM(D25,G25)</f>
        <v>448</v>
      </c>
    </row>
    <row r="26" spans="1:8" ht="15" customHeight="1" x14ac:dyDescent="0.2">
      <c r="A26" s="20" t="s">
        <v>47</v>
      </c>
      <c r="B26" s="5">
        <v>2</v>
      </c>
      <c r="C26" s="5">
        <v>1</v>
      </c>
      <c r="D26" s="13">
        <v>3</v>
      </c>
      <c r="E26" s="5">
        <v>0</v>
      </c>
      <c r="F26" s="5">
        <v>2</v>
      </c>
      <c r="G26" s="13">
        <v>2</v>
      </c>
      <c r="H26" s="13">
        <f t="shared" si="4"/>
        <v>5</v>
      </c>
    </row>
    <row r="27" spans="1:8" ht="15" customHeight="1" x14ac:dyDescent="0.2">
      <c r="A27" s="20" t="s">
        <v>46</v>
      </c>
      <c r="B27" s="5">
        <v>20</v>
      </c>
      <c r="C27" s="5">
        <v>57</v>
      </c>
      <c r="D27" s="13">
        <v>77</v>
      </c>
      <c r="E27" s="5">
        <v>64</v>
      </c>
      <c r="F27" s="5">
        <v>149</v>
      </c>
      <c r="G27" s="13">
        <v>213</v>
      </c>
      <c r="H27" s="13">
        <f t="shared" si="4"/>
        <v>290</v>
      </c>
    </row>
    <row r="28" spans="1:8" ht="15" customHeight="1" x14ac:dyDescent="0.2">
      <c r="A28" s="20" t="s">
        <v>45</v>
      </c>
      <c r="B28" s="5">
        <v>1</v>
      </c>
      <c r="C28" s="5">
        <v>4</v>
      </c>
      <c r="D28" s="13">
        <v>5</v>
      </c>
      <c r="E28" s="5">
        <v>0</v>
      </c>
      <c r="F28" s="5">
        <v>1</v>
      </c>
      <c r="G28" s="13">
        <v>1</v>
      </c>
      <c r="H28" s="13">
        <f t="shared" si="4"/>
        <v>6</v>
      </c>
    </row>
    <row r="29" spans="1:8" ht="15" customHeight="1" x14ac:dyDescent="0.2">
      <c r="A29" s="20" t="s">
        <v>44</v>
      </c>
      <c r="B29" s="5">
        <v>17</v>
      </c>
      <c r="C29" s="5">
        <v>27</v>
      </c>
      <c r="D29" s="13">
        <v>44</v>
      </c>
      <c r="E29" s="5">
        <v>37</v>
      </c>
      <c r="F29" s="5">
        <v>56</v>
      </c>
      <c r="G29" s="13">
        <v>93</v>
      </c>
      <c r="H29" s="13">
        <f t="shared" si="4"/>
        <v>137</v>
      </c>
    </row>
    <row r="30" spans="1:8" ht="15" customHeight="1" x14ac:dyDescent="0.2">
      <c r="A30" s="20" t="s">
        <v>43</v>
      </c>
      <c r="B30" s="5">
        <v>0</v>
      </c>
      <c r="C30" s="5">
        <v>0</v>
      </c>
      <c r="D30" s="13">
        <v>0</v>
      </c>
      <c r="E30" s="5">
        <v>4</v>
      </c>
      <c r="F30" s="5">
        <v>6</v>
      </c>
      <c r="G30" s="13">
        <v>10</v>
      </c>
      <c r="H30" s="13">
        <f t="shared" si="4"/>
        <v>10</v>
      </c>
    </row>
    <row r="31" spans="1:8" ht="15" customHeight="1" x14ac:dyDescent="0.2">
      <c r="A31" s="22" t="s">
        <v>11</v>
      </c>
      <c r="B31" s="14">
        <f>B32</f>
        <v>153</v>
      </c>
      <c r="C31" s="14">
        <f>C32</f>
        <v>253</v>
      </c>
      <c r="D31" s="14">
        <f>D32</f>
        <v>406</v>
      </c>
      <c r="E31" s="14">
        <f>E32</f>
        <v>238</v>
      </c>
      <c r="F31" s="14">
        <f>F32</f>
        <v>389</v>
      </c>
      <c r="G31" s="14">
        <f>SUM(E31:F31)</f>
        <v>627</v>
      </c>
      <c r="H31" s="14">
        <f t="shared" si="4"/>
        <v>1033</v>
      </c>
    </row>
    <row r="32" spans="1:8" ht="15" customHeight="1" x14ac:dyDescent="0.2">
      <c r="A32" s="20" t="s">
        <v>25</v>
      </c>
      <c r="B32" s="5">
        <v>153</v>
      </c>
      <c r="C32" s="5">
        <v>253</v>
      </c>
      <c r="D32" s="13">
        <v>406</v>
      </c>
      <c r="E32" s="5">
        <v>238</v>
      </c>
      <c r="F32" s="5">
        <v>389</v>
      </c>
      <c r="G32" s="13">
        <v>627</v>
      </c>
      <c r="H32" s="13">
        <f t="shared" si="4"/>
        <v>1033</v>
      </c>
    </row>
    <row r="33" spans="1:8" ht="15" customHeight="1" x14ac:dyDescent="0.2">
      <c r="A33" s="22" t="s">
        <v>10</v>
      </c>
      <c r="B33" s="14">
        <f>B34</f>
        <v>424</v>
      </c>
      <c r="C33" s="14">
        <f>C34</f>
        <v>816</v>
      </c>
      <c r="D33" s="14">
        <f>D34</f>
        <v>1240</v>
      </c>
      <c r="E33" s="14">
        <f>E34</f>
        <v>688</v>
      </c>
      <c r="F33" s="14">
        <f>F34</f>
        <v>1518</v>
      </c>
      <c r="G33" s="14">
        <f>SUM(E33:F33)</f>
        <v>2206</v>
      </c>
      <c r="H33" s="14">
        <f t="shared" si="4"/>
        <v>3446</v>
      </c>
    </row>
    <row r="34" spans="1:8" ht="15" customHeight="1" x14ac:dyDescent="0.2">
      <c r="A34" s="20" t="s">
        <v>23</v>
      </c>
      <c r="B34" s="5">
        <v>424</v>
      </c>
      <c r="C34" s="5">
        <v>816</v>
      </c>
      <c r="D34" s="13">
        <v>1240</v>
      </c>
      <c r="E34" s="5">
        <v>688</v>
      </c>
      <c r="F34" s="5">
        <v>1518</v>
      </c>
      <c r="G34" s="13">
        <v>2206</v>
      </c>
      <c r="H34" s="13">
        <f t="shared" si="4"/>
        <v>3446</v>
      </c>
    </row>
    <row r="35" spans="1:8" ht="15" customHeight="1" x14ac:dyDescent="0.2">
      <c r="A35" s="22" t="s">
        <v>15</v>
      </c>
      <c r="B35" s="14">
        <f>B36+B37</f>
        <v>115</v>
      </c>
      <c r="C35" s="14">
        <f t="shared" ref="C35:H35" si="5">C36+C37</f>
        <v>311</v>
      </c>
      <c r="D35" s="14">
        <f t="shared" si="5"/>
        <v>426</v>
      </c>
      <c r="E35" s="14">
        <f t="shared" si="5"/>
        <v>253</v>
      </c>
      <c r="F35" s="14">
        <f t="shared" si="5"/>
        <v>748</v>
      </c>
      <c r="G35" s="14">
        <f t="shared" si="5"/>
        <v>1001</v>
      </c>
      <c r="H35" s="14">
        <f t="shared" si="5"/>
        <v>1427</v>
      </c>
    </row>
    <row r="36" spans="1:8" ht="15" customHeight="1" x14ac:dyDescent="0.2">
      <c r="A36" s="20" t="s">
        <v>37</v>
      </c>
      <c r="B36" s="5">
        <v>30</v>
      </c>
      <c r="C36" s="5">
        <v>47</v>
      </c>
      <c r="D36" s="13">
        <v>77</v>
      </c>
      <c r="E36" s="5">
        <v>67</v>
      </c>
      <c r="F36" s="5">
        <v>103</v>
      </c>
      <c r="G36" s="13">
        <v>170</v>
      </c>
      <c r="H36" s="13">
        <f t="shared" ref="H36:H60" si="6">SUM(D36,G36)</f>
        <v>247</v>
      </c>
    </row>
    <row r="37" spans="1:8" ht="15" customHeight="1" x14ac:dyDescent="0.2">
      <c r="A37" s="20" t="s">
        <v>30</v>
      </c>
      <c r="B37" s="5">
        <v>85</v>
      </c>
      <c r="C37" s="5">
        <v>264</v>
      </c>
      <c r="D37" s="13">
        <v>349</v>
      </c>
      <c r="E37" s="5">
        <v>186</v>
      </c>
      <c r="F37" s="5">
        <v>645</v>
      </c>
      <c r="G37" s="13">
        <v>831</v>
      </c>
      <c r="H37" s="13">
        <f t="shared" si="6"/>
        <v>1180</v>
      </c>
    </row>
    <row r="38" spans="1:8" ht="15" customHeight="1" x14ac:dyDescent="0.2">
      <c r="A38" s="15" t="s">
        <v>62</v>
      </c>
      <c r="B38" s="30">
        <f>+B39+B41+B46+B50+B52+B54+B56+B58</f>
        <v>0</v>
      </c>
      <c r="C38" s="30">
        <f>+C39+C41+C46+C50+C52+C54+C56+C58</f>
        <v>0</v>
      </c>
      <c r="D38" s="30">
        <f>+D39+D41+D46+D50+D52+D54+D56+D58</f>
        <v>0</v>
      </c>
      <c r="E38" s="30">
        <f>+E39+E41+E46+E50+E52+E54+E56+E58</f>
        <v>669</v>
      </c>
      <c r="F38" s="30">
        <f>+F39+F41+F46+F50+F52+F54+F56+F58</f>
        <v>1194</v>
      </c>
      <c r="G38" s="30">
        <f>SUM(E38:F38)</f>
        <v>1863</v>
      </c>
      <c r="H38" s="30">
        <f t="shared" si="6"/>
        <v>1863</v>
      </c>
    </row>
    <row r="39" spans="1:8" ht="15" customHeight="1" x14ac:dyDescent="0.2">
      <c r="A39" s="22" t="s">
        <v>8</v>
      </c>
      <c r="B39" s="14">
        <f>B40</f>
        <v>0</v>
      </c>
      <c r="C39" s="14">
        <f>C40</f>
        <v>0</v>
      </c>
      <c r="D39" s="14">
        <f>D40</f>
        <v>0</v>
      </c>
      <c r="E39" s="14">
        <f>E40</f>
        <v>15</v>
      </c>
      <c r="F39" s="14">
        <f>F40</f>
        <v>128</v>
      </c>
      <c r="G39" s="14">
        <f>SUM(E39:F39)</f>
        <v>143</v>
      </c>
      <c r="H39" s="14">
        <f t="shared" si="6"/>
        <v>143</v>
      </c>
    </row>
    <row r="40" spans="1:8" ht="15" customHeight="1" x14ac:dyDescent="0.2">
      <c r="A40" s="20" t="s">
        <v>20</v>
      </c>
      <c r="B40" s="5">
        <v>0</v>
      </c>
      <c r="C40" s="5">
        <v>0</v>
      </c>
      <c r="D40" s="13">
        <v>0</v>
      </c>
      <c r="E40" s="5">
        <v>15</v>
      </c>
      <c r="F40" s="5">
        <v>128</v>
      </c>
      <c r="G40" s="13">
        <v>143</v>
      </c>
      <c r="H40" s="13">
        <f t="shared" si="6"/>
        <v>143</v>
      </c>
    </row>
    <row r="41" spans="1:8" ht="15" customHeight="1" x14ac:dyDescent="0.2">
      <c r="A41" s="22" t="s">
        <v>39</v>
      </c>
      <c r="B41" s="14">
        <f>+B42+B43+B44+B45</f>
        <v>0</v>
      </c>
      <c r="C41" s="14">
        <f>+C42+C43+C44+C45</f>
        <v>0</v>
      </c>
      <c r="D41" s="14">
        <f>+D42+D43+D44+D45</f>
        <v>0</v>
      </c>
      <c r="E41" s="14">
        <f>+E42+E43+E44+E45</f>
        <v>147</v>
      </c>
      <c r="F41" s="14">
        <f>+F42+F43+F44+F45</f>
        <v>172</v>
      </c>
      <c r="G41" s="14">
        <f>SUM(E41:F41)</f>
        <v>319</v>
      </c>
      <c r="H41" s="14">
        <f t="shared" si="6"/>
        <v>319</v>
      </c>
    </row>
    <row r="42" spans="1:8" ht="15" customHeight="1" x14ac:dyDescent="0.2">
      <c r="A42" s="20" t="s">
        <v>38</v>
      </c>
      <c r="B42" s="5">
        <v>0</v>
      </c>
      <c r="C42" s="5">
        <v>0</v>
      </c>
      <c r="D42" s="13">
        <v>0</v>
      </c>
      <c r="E42" s="5">
        <v>46</v>
      </c>
      <c r="F42" s="5">
        <v>63</v>
      </c>
      <c r="G42" s="13">
        <v>109</v>
      </c>
      <c r="H42" s="13">
        <f t="shared" si="6"/>
        <v>109</v>
      </c>
    </row>
    <row r="43" spans="1:8" ht="15" customHeight="1" x14ac:dyDescent="0.2">
      <c r="A43" s="20" t="s">
        <v>36</v>
      </c>
      <c r="B43" s="5">
        <v>0</v>
      </c>
      <c r="C43" s="5">
        <v>0</v>
      </c>
      <c r="D43" s="13">
        <v>0</v>
      </c>
      <c r="E43" s="5">
        <v>43</v>
      </c>
      <c r="F43" s="5">
        <v>37</v>
      </c>
      <c r="G43" s="13">
        <v>80</v>
      </c>
      <c r="H43" s="13">
        <f t="shared" si="6"/>
        <v>80</v>
      </c>
    </row>
    <row r="44" spans="1:8" ht="15" customHeight="1" x14ac:dyDescent="0.2">
      <c r="A44" s="20" t="s">
        <v>29</v>
      </c>
      <c r="B44" s="5">
        <v>0</v>
      </c>
      <c r="C44" s="5">
        <v>0</v>
      </c>
      <c r="D44" s="13">
        <v>0</v>
      </c>
      <c r="E44" s="5">
        <v>26</v>
      </c>
      <c r="F44" s="5">
        <v>26</v>
      </c>
      <c r="G44" s="13">
        <v>52</v>
      </c>
      <c r="H44" s="13">
        <f t="shared" si="6"/>
        <v>52</v>
      </c>
    </row>
    <row r="45" spans="1:8" ht="15" customHeight="1" x14ac:dyDescent="0.2">
      <c r="A45" s="20" t="s">
        <v>28</v>
      </c>
      <c r="B45" s="5">
        <v>0</v>
      </c>
      <c r="C45" s="5">
        <v>0</v>
      </c>
      <c r="D45" s="13">
        <v>0</v>
      </c>
      <c r="E45" s="5">
        <v>32</v>
      </c>
      <c r="F45" s="5">
        <v>46</v>
      </c>
      <c r="G45" s="13">
        <v>78</v>
      </c>
      <c r="H45" s="13">
        <f t="shared" si="6"/>
        <v>78</v>
      </c>
    </row>
    <row r="46" spans="1:8" ht="15" customHeight="1" x14ac:dyDescent="0.2">
      <c r="A46" s="22" t="s">
        <v>18</v>
      </c>
      <c r="B46" s="14">
        <f>+B47+B48+B49</f>
        <v>0</v>
      </c>
      <c r="C46" s="14">
        <f>+C47+C48+C49</f>
        <v>0</v>
      </c>
      <c r="D46" s="14">
        <f>+D47+D48+D49</f>
        <v>0</v>
      </c>
      <c r="E46" s="14">
        <f>+E47+E48+E49</f>
        <v>151</v>
      </c>
      <c r="F46" s="14">
        <f>+F47+F48+F49</f>
        <v>149</v>
      </c>
      <c r="G46" s="14">
        <f>SUM(E46:F46)</f>
        <v>300</v>
      </c>
      <c r="H46" s="14">
        <f t="shared" si="6"/>
        <v>300</v>
      </c>
    </row>
    <row r="47" spans="1:8" ht="15.75" customHeight="1" x14ac:dyDescent="0.2">
      <c r="A47" s="20" t="s">
        <v>27</v>
      </c>
      <c r="B47" s="5">
        <v>0</v>
      </c>
      <c r="C47" s="5">
        <v>0</v>
      </c>
      <c r="D47" s="13">
        <v>0</v>
      </c>
      <c r="E47" s="5">
        <v>57</v>
      </c>
      <c r="F47" s="5">
        <v>60</v>
      </c>
      <c r="G47" s="13">
        <v>117</v>
      </c>
      <c r="H47" s="13">
        <f t="shared" si="6"/>
        <v>117</v>
      </c>
    </row>
    <row r="48" spans="1:8" s="31" customFormat="1" ht="15" customHeight="1" x14ac:dyDescent="0.2">
      <c r="A48" s="20" t="s">
        <v>26</v>
      </c>
      <c r="B48" s="5">
        <v>0</v>
      </c>
      <c r="C48" s="5">
        <v>0</v>
      </c>
      <c r="D48" s="13">
        <v>0</v>
      </c>
      <c r="E48" s="5">
        <v>62</v>
      </c>
      <c r="F48" s="5">
        <v>83</v>
      </c>
      <c r="G48" s="13">
        <v>145</v>
      </c>
      <c r="H48" s="13">
        <f t="shared" si="6"/>
        <v>145</v>
      </c>
    </row>
    <row r="49" spans="1:8" ht="15" customHeight="1" x14ac:dyDescent="0.2">
      <c r="A49" s="20" t="s">
        <v>24</v>
      </c>
      <c r="B49" s="5">
        <v>0</v>
      </c>
      <c r="C49" s="5">
        <v>0</v>
      </c>
      <c r="D49" s="13">
        <v>0</v>
      </c>
      <c r="E49" s="5">
        <v>32</v>
      </c>
      <c r="F49" s="5">
        <v>6</v>
      </c>
      <c r="G49" s="13">
        <v>38</v>
      </c>
      <c r="H49" s="13">
        <f t="shared" si="6"/>
        <v>38</v>
      </c>
    </row>
    <row r="50" spans="1:8" ht="15" customHeight="1" x14ac:dyDescent="0.2">
      <c r="A50" s="22" t="s">
        <v>17</v>
      </c>
      <c r="B50" s="14">
        <f>B51</f>
        <v>0</v>
      </c>
      <c r="C50" s="14">
        <f>C51</f>
        <v>0</v>
      </c>
      <c r="D50" s="14">
        <f>D51</f>
        <v>0</v>
      </c>
      <c r="E50" s="14">
        <f>E51</f>
        <v>106</v>
      </c>
      <c r="F50" s="14">
        <f>F51</f>
        <v>86</v>
      </c>
      <c r="G50" s="14">
        <f>SUM(E50:F50)</f>
        <v>192</v>
      </c>
      <c r="H50" s="14">
        <f t="shared" si="6"/>
        <v>192</v>
      </c>
    </row>
    <row r="51" spans="1:8" ht="15" customHeight="1" x14ac:dyDescent="0.2">
      <c r="A51" s="20" t="s">
        <v>32</v>
      </c>
      <c r="B51" s="5">
        <v>0</v>
      </c>
      <c r="C51" s="5">
        <v>0</v>
      </c>
      <c r="D51" s="13">
        <v>0</v>
      </c>
      <c r="E51" s="5">
        <v>106</v>
      </c>
      <c r="F51" s="5">
        <v>86</v>
      </c>
      <c r="G51" s="13">
        <v>192</v>
      </c>
      <c r="H51" s="13">
        <f t="shared" si="6"/>
        <v>192</v>
      </c>
    </row>
    <row r="52" spans="1:8" ht="15" customHeight="1" x14ac:dyDescent="0.2">
      <c r="A52" s="22" t="s">
        <v>16</v>
      </c>
      <c r="B52" s="14">
        <f>B53</f>
        <v>0</v>
      </c>
      <c r="C52" s="14">
        <f>C53</f>
        <v>0</v>
      </c>
      <c r="D52" s="14">
        <f>D53</f>
        <v>0</v>
      </c>
      <c r="E52" s="14">
        <f>E53</f>
        <v>69</v>
      </c>
      <c r="F52" s="14">
        <f>F53</f>
        <v>38</v>
      </c>
      <c r="G52" s="14">
        <f>SUM(E52:F52)</f>
        <v>107</v>
      </c>
      <c r="H52" s="14">
        <f t="shared" si="6"/>
        <v>107</v>
      </c>
    </row>
    <row r="53" spans="1:8" ht="15" customHeight="1" x14ac:dyDescent="0.2">
      <c r="A53" s="20" t="s">
        <v>31</v>
      </c>
      <c r="B53" s="5">
        <v>0</v>
      </c>
      <c r="C53" s="5">
        <v>0</v>
      </c>
      <c r="D53" s="13">
        <v>0</v>
      </c>
      <c r="E53" s="5">
        <v>69</v>
      </c>
      <c r="F53" s="5">
        <v>38</v>
      </c>
      <c r="G53" s="13">
        <v>107</v>
      </c>
      <c r="H53" s="13">
        <f t="shared" si="6"/>
        <v>107</v>
      </c>
    </row>
    <row r="54" spans="1:8" ht="15" customHeight="1" x14ac:dyDescent="0.2">
      <c r="A54" s="37" t="s">
        <v>11</v>
      </c>
      <c r="B54" s="38">
        <f>B55</f>
        <v>0</v>
      </c>
      <c r="C54" s="38">
        <f>C55</f>
        <v>0</v>
      </c>
      <c r="D54" s="38">
        <f>D55</f>
        <v>0</v>
      </c>
      <c r="E54" s="38">
        <f>E55</f>
        <v>26</v>
      </c>
      <c r="F54" s="38">
        <f>F55</f>
        <v>51</v>
      </c>
      <c r="G54" s="14">
        <f>SUM(E54:F54)</f>
        <v>77</v>
      </c>
      <c r="H54" s="14">
        <f t="shared" si="6"/>
        <v>77</v>
      </c>
    </row>
    <row r="55" spans="1:8" ht="15" customHeight="1" x14ac:dyDescent="0.2">
      <c r="A55" s="32" t="s">
        <v>25</v>
      </c>
      <c r="B55" s="8">
        <v>0</v>
      </c>
      <c r="C55" s="8">
        <v>0</v>
      </c>
      <c r="D55" s="13">
        <v>0</v>
      </c>
      <c r="E55" s="8">
        <v>26</v>
      </c>
      <c r="F55" s="8">
        <v>51</v>
      </c>
      <c r="G55" s="13">
        <v>77</v>
      </c>
      <c r="H55" s="13">
        <f t="shared" si="6"/>
        <v>77</v>
      </c>
    </row>
    <row r="56" spans="1:8" ht="15" customHeight="1" x14ac:dyDescent="0.2">
      <c r="A56" s="22" t="s">
        <v>10</v>
      </c>
      <c r="B56" s="14">
        <f>B57</f>
        <v>0</v>
      </c>
      <c r="C56" s="14">
        <f>C57</f>
        <v>0</v>
      </c>
      <c r="D56" s="14">
        <f>D57</f>
        <v>0</v>
      </c>
      <c r="E56" s="14">
        <f>E57</f>
        <v>132</v>
      </c>
      <c r="F56" s="14">
        <f>F57</f>
        <v>459</v>
      </c>
      <c r="G56" s="14">
        <f>SUM(E56:F56)</f>
        <v>591</v>
      </c>
      <c r="H56" s="14">
        <f t="shared" si="6"/>
        <v>591</v>
      </c>
    </row>
    <row r="57" spans="1:8" ht="15" customHeight="1" x14ac:dyDescent="0.2">
      <c r="A57" s="20" t="s">
        <v>23</v>
      </c>
      <c r="B57" s="8">
        <v>0</v>
      </c>
      <c r="C57" s="8">
        <v>0</v>
      </c>
      <c r="D57" s="13">
        <v>0</v>
      </c>
      <c r="E57" s="8">
        <v>132</v>
      </c>
      <c r="F57" s="8">
        <v>459</v>
      </c>
      <c r="G57" s="13">
        <v>591</v>
      </c>
      <c r="H57" s="13">
        <f t="shared" si="6"/>
        <v>591</v>
      </c>
    </row>
    <row r="58" spans="1:8" ht="15" customHeight="1" x14ac:dyDescent="0.2">
      <c r="A58" s="22" t="s">
        <v>15</v>
      </c>
      <c r="B58" s="14">
        <f>+B59+B60</f>
        <v>0</v>
      </c>
      <c r="C58" s="14">
        <f>+C59+C60</f>
        <v>0</v>
      </c>
      <c r="D58" s="14">
        <f>+D59+D60</f>
        <v>0</v>
      </c>
      <c r="E58" s="14">
        <f>+E59+E60</f>
        <v>23</v>
      </c>
      <c r="F58" s="14">
        <f>+F59+F60</f>
        <v>111</v>
      </c>
      <c r="G58" s="14">
        <f>SUM(E58:F58)</f>
        <v>134</v>
      </c>
      <c r="H58" s="14">
        <f t="shared" si="6"/>
        <v>134</v>
      </c>
    </row>
    <row r="59" spans="1:8" ht="15" customHeight="1" x14ac:dyDescent="0.2">
      <c r="A59" s="20" t="s">
        <v>37</v>
      </c>
      <c r="B59" s="8">
        <v>0</v>
      </c>
      <c r="C59" s="8">
        <v>0</v>
      </c>
      <c r="D59" s="13">
        <v>0</v>
      </c>
      <c r="E59" s="8">
        <v>10</v>
      </c>
      <c r="F59" s="8">
        <v>6</v>
      </c>
      <c r="G59" s="13">
        <v>16</v>
      </c>
      <c r="H59" s="13">
        <f t="shared" si="6"/>
        <v>16</v>
      </c>
    </row>
    <row r="60" spans="1:8" ht="15" customHeight="1" x14ac:dyDescent="0.2">
      <c r="A60" s="20" t="s">
        <v>30</v>
      </c>
      <c r="B60" s="8">
        <v>0</v>
      </c>
      <c r="C60" s="8">
        <v>0</v>
      </c>
      <c r="D60" s="13">
        <v>0</v>
      </c>
      <c r="E60" s="8">
        <v>13</v>
      </c>
      <c r="F60" s="8">
        <v>105</v>
      </c>
      <c r="G60" s="13">
        <v>118</v>
      </c>
      <c r="H60" s="13">
        <f t="shared" si="6"/>
        <v>118</v>
      </c>
    </row>
    <row r="61" spans="1:8" ht="15" customHeight="1" x14ac:dyDescent="0.2">
      <c r="A61" s="15" t="s">
        <v>61</v>
      </c>
      <c r="B61" s="30">
        <f>+B62</f>
        <v>0</v>
      </c>
      <c r="C61" s="30">
        <f t="shared" ref="C61:H61" si="7">+C62</f>
        <v>0</v>
      </c>
      <c r="D61" s="30">
        <f t="shared" si="7"/>
        <v>0</v>
      </c>
      <c r="E61" s="30">
        <f t="shared" si="7"/>
        <v>1</v>
      </c>
      <c r="F61" s="30">
        <f t="shared" si="7"/>
        <v>3</v>
      </c>
      <c r="G61" s="30">
        <f t="shared" si="7"/>
        <v>4</v>
      </c>
      <c r="H61" s="30">
        <f t="shared" si="7"/>
        <v>4</v>
      </c>
    </row>
    <row r="62" spans="1:8" ht="15" customHeight="1" x14ac:dyDescent="0.2">
      <c r="A62" s="21" t="s">
        <v>60</v>
      </c>
      <c r="B62" s="30">
        <f t="shared" ref="B62:H62" si="8">B63</f>
        <v>0</v>
      </c>
      <c r="C62" s="30">
        <f t="shared" si="8"/>
        <v>0</v>
      </c>
      <c r="D62" s="30">
        <f t="shared" si="8"/>
        <v>0</v>
      </c>
      <c r="E62" s="30">
        <f t="shared" si="8"/>
        <v>1</v>
      </c>
      <c r="F62" s="30">
        <f t="shared" si="8"/>
        <v>3</v>
      </c>
      <c r="G62" s="30">
        <f t="shared" si="8"/>
        <v>4</v>
      </c>
      <c r="H62" s="30">
        <f t="shared" si="8"/>
        <v>4</v>
      </c>
    </row>
    <row r="63" spans="1:8" ht="15" customHeight="1" x14ac:dyDescent="0.2">
      <c r="A63" s="20" t="s">
        <v>32</v>
      </c>
      <c r="B63" s="8">
        <v>0</v>
      </c>
      <c r="C63" s="8">
        <v>0</v>
      </c>
      <c r="D63" s="13">
        <v>0</v>
      </c>
      <c r="E63" s="8">
        <v>1</v>
      </c>
      <c r="F63" s="8">
        <v>3</v>
      </c>
      <c r="G63" s="13">
        <v>4</v>
      </c>
      <c r="H63" s="13">
        <f t="shared" ref="H63" si="9">SUM(D63,G63)</f>
        <v>4</v>
      </c>
    </row>
    <row r="64" spans="1:8" ht="15" customHeight="1" x14ac:dyDescent="0.2">
      <c r="A64" s="15" t="s">
        <v>59</v>
      </c>
      <c r="B64" s="30">
        <f t="shared" ref="B64:H65" si="10">B65</f>
        <v>28</v>
      </c>
      <c r="C64" s="30">
        <f t="shared" si="10"/>
        <v>69</v>
      </c>
      <c r="D64" s="30">
        <f t="shared" si="10"/>
        <v>97</v>
      </c>
      <c r="E64" s="30">
        <f t="shared" si="10"/>
        <v>41</v>
      </c>
      <c r="F64" s="30">
        <f t="shared" si="10"/>
        <v>86</v>
      </c>
      <c r="G64" s="30">
        <f t="shared" si="10"/>
        <v>127</v>
      </c>
      <c r="H64" s="30">
        <f t="shared" si="10"/>
        <v>224</v>
      </c>
    </row>
    <row r="65" spans="1:8" ht="15" customHeight="1" x14ac:dyDescent="0.2">
      <c r="A65" s="21" t="s">
        <v>22</v>
      </c>
      <c r="B65" s="30">
        <f t="shared" si="10"/>
        <v>28</v>
      </c>
      <c r="C65" s="30">
        <f t="shared" si="10"/>
        <v>69</v>
      </c>
      <c r="D65" s="30">
        <f t="shared" si="10"/>
        <v>97</v>
      </c>
      <c r="E65" s="30">
        <f t="shared" si="10"/>
        <v>41</v>
      </c>
      <c r="F65" s="30">
        <f t="shared" si="10"/>
        <v>86</v>
      </c>
      <c r="G65" s="30">
        <f t="shared" si="10"/>
        <v>127</v>
      </c>
      <c r="H65" s="30">
        <f t="shared" si="10"/>
        <v>224</v>
      </c>
    </row>
    <row r="66" spans="1:8" ht="15" customHeight="1" x14ac:dyDescent="0.2">
      <c r="A66" s="20" t="s">
        <v>21</v>
      </c>
      <c r="B66" s="8">
        <v>28</v>
      </c>
      <c r="C66" s="8">
        <v>69</v>
      </c>
      <c r="D66" s="13">
        <v>97</v>
      </c>
      <c r="E66" s="8">
        <v>41</v>
      </c>
      <c r="F66" s="8">
        <v>86</v>
      </c>
      <c r="G66" s="13">
        <v>127</v>
      </c>
      <c r="H66" s="13">
        <f t="shared" ref="H66:H101" si="11">SUM(D66,G66)</f>
        <v>224</v>
      </c>
    </row>
    <row r="67" spans="1:8" ht="15" customHeight="1" x14ac:dyDescent="0.2">
      <c r="A67" s="15" t="s">
        <v>58</v>
      </c>
      <c r="B67" s="30">
        <f t="shared" ref="B67:G67" si="12">+B68+B70+B73+B75+B77+B79</f>
        <v>0</v>
      </c>
      <c r="C67" s="30">
        <f t="shared" si="12"/>
        <v>0</v>
      </c>
      <c r="D67" s="30">
        <f t="shared" si="12"/>
        <v>0</v>
      </c>
      <c r="E67" s="30">
        <f t="shared" si="12"/>
        <v>105</v>
      </c>
      <c r="F67" s="30">
        <f t="shared" si="12"/>
        <v>259</v>
      </c>
      <c r="G67" s="30">
        <f t="shared" si="12"/>
        <v>364</v>
      </c>
      <c r="H67" s="14">
        <f t="shared" si="11"/>
        <v>364</v>
      </c>
    </row>
    <row r="68" spans="1:8" ht="15" customHeight="1" x14ac:dyDescent="0.2">
      <c r="A68" s="22" t="s">
        <v>8</v>
      </c>
      <c r="B68" s="14">
        <f>B69</f>
        <v>0</v>
      </c>
      <c r="C68" s="14">
        <f>C69</f>
        <v>0</v>
      </c>
      <c r="D68" s="14">
        <f>D69</f>
        <v>0</v>
      </c>
      <c r="E68" s="14">
        <f>E69</f>
        <v>9</v>
      </c>
      <c r="F68" s="14">
        <f>F69</f>
        <v>30</v>
      </c>
      <c r="G68" s="14">
        <f>SUM(E68:F68)</f>
        <v>39</v>
      </c>
      <c r="H68" s="14">
        <f t="shared" si="11"/>
        <v>39</v>
      </c>
    </row>
    <row r="69" spans="1:8" ht="15" customHeight="1" x14ac:dyDescent="0.2">
      <c r="A69" s="20" t="s">
        <v>20</v>
      </c>
      <c r="B69" s="8">
        <v>0</v>
      </c>
      <c r="C69" s="8">
        <v>0</v>
      </c>
      <c r="D69" s="13">
        <v>0</v>
      </c>
      <c r="E69" s="8">
        <v>9</v>
      </c>
      <c r="F69" s="8">
        <v>30</v>
      </c>
      <c r="G69" s="13">
        <v>39</v>
      </c>
      <c r="H69" s="13">
        <f t="shared" si="11"/>
        <v>39</v>
      </c>
    </row>
    <row r="70" spans="1:8" ht="15" customHeight="1" x14ac:dyDescent="0.2">
      <c r="A70" s="22" t="s">
        <v>39</v>
      </c>
      <c r="B70" s="14">
        <f t="shared" ref="B70:G70" si="13">+B71+B72</f>
        <v>0</v>
      </c>
      <c r="C70" s="14">
        <f t="shared" si="13"/>
        <v>0</v>
      </c>
      <c r="D70" s="14">
        <f t="shared" si="13"/>
        <v>0</v>
      </c>
      <c r="E70" s="14">
        <f t="shared" si="13"/>
        <v>30</v>
      </c>
      <c r="F70" s="14">
        <f t="shared" si="13"/>
        <v>28</v>
      </c>
      <c r="G70" s="14">
        <f t="shared" si="13"/>
        <v>58</v>
      </c>
      <c r="H70" s="14">
        <f t="shared" si="11"/>
        <v>58</v>
      </c>
    </row>
    <row r="71" spans="1:8" ht="15" customHeight="1" x14ac:dyDescent="0.2">
      <c r="A71" s="20" t="s">
        <v>38</v>
      </c>
      <c r="B71" s="8">
        <v>0</v>
      </c>
      <c r="C71" s="8">
        <v>0</v>
      </c>
      <c r="D71" s="13">
        <v>0</v>
      </c>
      <c r="E71" s="8">
        <v>7</v>
      </c>
      <c r="F71" s="8">
        <v>9</v>
      </c>
      <c r="G71" s="13">
        <v>16</v>
      </c>
      <c r="H71" s="13">
        <f t="shared" si="11"/>
        <v>16</v>
      </c>
    </row>
    <row r="72" spans="1:8" ht="15" customHeight="1" x14ac:dyDescent="0.2">
      <c r="A72" s="20" t="s">
        <v>36</v>
      </c>
      <c r="B72" s="8">
        <v>0</v>
      </c>
      <c r="C72" s="8">
        <v>0</v>
      </c>
      <c r="D72" s="13">
        <v>0</v>
      </c>
      <c r="E72" s="8">
        <v>23</v>
      </c>
      <c r="F72" s="8">
        <v>19</v>
      </c>
      <c r="G72" s="13">
        <v>42</v>
      </c>
      <c r="H72" s="13">
        <f t="shared" si="11"/>
        <v>42</v>
      </c>
    </row>
    <row r="73" spans="1:8" ht="15" customHeight="1" x14ac:dyDescent="0.2">
      <c r="A73" s="22" t="s">
        <v>17</v>
      </c>
      <c r="B73" s="14">
        <f t="shared" ref="B73:G73" si="14">B74</f>
        <v>0</v>
      </c>
      <c r="C73" s="14">
        <f t="shared" si="14"/>
        <v>0</v>
      </c>
      <c r="D73" s="14">
        <f t="shared" si="14"/>
        <v>0</v>
      </c>
      <c r="E73" s="14">
        <f t="shared" si="14"/>
        <v>21</v>
      </c>
      <c r="F73" s="14">
        <f t="shared" si="14"/>
        <v>16</v>
      </c>
      <c r="G73" s="14">
        <f t="shared" si="14"/>
        <v>37</v>
      </c>
      <c r="H73" s="14">
        <f t="shared" si="11"/>
        <v>37</v>
      </c>
    </row>
    <row r="74" spans="1:8" ht="15" customHeight="1" x14ac:dyDescent="0.2">
      <c r="A74" s="20" t="s">
        <v>32</v>
      </c>
      <c r="B74" s="8">
        <v>0</v>
      </c>
      <c r="C74" s="8">
        <v>0</v>
      </c>
      <c r="D74" s="13">
        <v>0</v>
      </c>
      <c r="E74" s="8">
        <v>21</v>
      </c>
      <c r="F74" s="8">
        <v>16</v>
      </c>
      <c r="G74" s="13">
        <v>37</v>
      </c>
      <c r="H74" s="13">
        <f t="shared" si="11"/>
        <v>37</v>
      </c>
    </row>
    <row r="75" spans="1:8" ht="15" customHeight="1" x14ac:dyDescent="0.2">
      <c r="A75" s="22" t="s">
        <v>11</v>
      </c>
      <c r="B75" s="14">
        <f>B76</f>
        <v>0</v>
      </c>
      <c r="C75" s="14">
        <f>C76</f>
        <v>0</v>
      </c>
      <c r="D75" s="14">
        <f>D76</f>
        <v>0</v>
      </c>
      <c r="E75" s="14">
        <f>E76</f>
        <v>11</v>
      </c>
      <c r="F75" s="14">
        <f>F76</f>
        <v>21</v>
      </c>
      <c r="G75" s="14">
        <f>SUM(E75:F75)</f>
        <v>32</v>
      </c>
      <c r="H75" s="14">
        <f t="shared" si="11"/>
        <v>32</v>
      </c>
    </row>
    <row r="76" spans="1:8" ht="15" customHeight="1" x14ac:dyDescent="0.2">
      <c r="A76" s="20" t="s">
        <v>25</v>
      </c>
      <c r="B76" s="8">
        <v>0</v>
      </c>
      <c r="C76" s="8">
        <v>0</v>
      </c>
      <c r="D76" s="13">
        <v>0</v>
      </c>
      <c r="E76" s="8">
        <v>11</v>
      </c>
      <c r="F76" s="8">
        <v>21</v>
      </c>
      <c r="G76" s="13">
        <v>32</v>
      </c>
      <c r="H76" s="13">
        <f t="shared" si="11"/>
        <v>32</v>
      </c>
    </row>
    <row r="77" spans="1:8" s="31" customFormat="1" ht="15" customHeight="1" x14ac:dyDescent="0.2">
      <c r="A77" s="22" t="s">
        <v>10</v>
      </c>
      <c r="B77" s="14">
        <f>B78</f>
        <v>0</v>
      </c>
      <c r="C77" s="14">
        <f>C78</f>
        <v>0</v>
      </c>
      <c r="D77" s="14">
        <f>D78</f>
        <v>0</v>
      </c>
      <c r="E77" s="14">
        <f>E78</f>
        <v>24</v>
      </c>
      <c r="F77" s="14">
        <f>F78</f>
        <v>110</v>
      </c>
      <c r="G77" s="14">
        <f>SUM(E77:F77)</f>
        <v>134</v>
      </c>
      <c r="H77" s="14">
        <f t="shared" si="11"/>
        <v>134</v>
      </c>
    </row>
    <row r="78" spans="1:8" ht="15" customHeight="1" x14ac:dyDescent="0.2">
      <c r="A78" s="20" t="s">
        <v>23</v>
      </c>
      <c r="B78" s="8">
        <v>0</v>
      </c>
      <c r="C78" s="8">
        <v>0</v>
      </c>
      <c r="D78" s="13">
        <v>0</v>
      </c>
      <c r="E78" s="8">
        <v>24</v>
      </c>
      <c r="F78" s="8">
        <v>110</v>
      </c>
      <c r="G78" s="13">
        <v>134</v>
      </c>
      <c r="H78" s="13">
        <f t="shared" si="11"/>
        <v>134</v>
      </c>
    </row>
    <row r="79" spans="1:8" ht="15" customHeight="1" x14ac:dyDescent="0.2">
      <c r="A79" s="22" t="s">
        <v>15</v>
      </c>
      <c r="B79" s="14">
        <f>B80</f>
        <v>0</v>
      </c>
      <c r="C79" s="14">
        <f>C80</f>
        <v>0</v>
      </c>
      <c r="D79" s="14">
        <f>D80</f>
        <v>0</v>
      </c>
      <c r="E79" s="14">
        <f>E80</f>
        <v>10</v>
      </c>
      <c r="F79" s="14">
        <f>F80</f>
        <v>54</v>
      </c>
      <c r="G79" s="14">
        <f>SUM(E79:F79)</f>
        <v>64</v>
      </c>
      <c r="H79" s="14">
        <f t="shared" si="11"/>
        <v>64</v>
      </c>
    </row>
    <row r="80" spans="1:8" s="31" customFormat="1" ht="15" customHeight="1" x14ac:dyDescent="0.2">
      <c r="A80" s="20" t="s">
        <v>30</v>
      </c>
      <c r="B80" s="8">
        <v>0</v>
      </c>
      <c r="C80" s="8">
        <v>0</v>
      </c>
      <c r="D80" s="13">
        <v>0</v>
      </c>
      <c r="E80" s="8">
        <v>10</v>
      </c>
      <c r="F80" s="8">
        <v>54</v>
      </c>
      <c r="G80" s="13">
        <v>64</v>
      </c>
      <c r="H80" s="13">
        <f t="shared" si="11"/>
        <v>64</v>
      </c>
    </row>
    <row r="81" spans="1:8" ht="15" customHeight="1" x14ac:dyDescent="0.2">
      <c r="A81" s="15" t="s">
        <v>57</v>
      </c>
      <c r="B81" s="30">
        <f>+B82+B84+B88+B92+B94+B96+B98</f>
        <v>0</v>
      </c>
      <c r="C81" s="30">
        <f>+C82+C84+C88+C92+C94+C96+C98</f>
        <v>0</v>
      </c>
      <c r="D81" s="30">
        <f>+D82+D84+D88+D92+D94+D96+D98</f>
        <v>0</v>
      </c>
      <c r="E81" s="30">
        <f>+E82+E84+E88+E92+E94+E96+E98</f>
        <v>187</v>
      </c>
      <c r="F81" s="30">
        <f>+F82+F84+F88+F92+F94+F96+F98</f>
        <v>318</v>
      </c>
      <c r="G81" s="30">
        <f>SUM(E81:F81)</f>
        <v>505</v>
      </c>
      <c r="H81" s="30">
        <f t="shared" si="11"/>
        <v>505</v>
      </c>
    </row>
    <row r="82" spans="1:8" ht="15" customHeight="1" x14ac:dyDescent="0.2">
      <c r="A82" s="22" t="s">
        <v>8</v>
      </c>
      <c r="B82" s="14">
        <f>B83</f>
        <v>0</v>
      </c>
      <c r="C82" s="14">
        <f>C83</f>
        <v>0</v>
      </c>
      <c r="D82" s="14">
        <f>D83</f>
        <v>0</v>
      </c>
      <c r="E82" s="14">
        <f>E83</f>
        <v>6</v>
      </c>
      <c r="F82" s="14">
        <f>F83</f>
        <v>49</v>
      </c>
      <c r="G82" s="14">
        <f>SUM(E82:F82)</f>
        <v>55</v>
      </c>
      <c r="H82" s="14">
        <f t="shared" si="11"/>
        <v>55</v>
      </c>
    </row>
    <row r="83" spans="1:8" ht="15" customHeight="1" x14ac:dyDescent="0.2">
      <c r="A83" s="20" t="s">
        <v>20</v>
      </c>
      <c r="B83" s="8">
        <v>0</v>
      </c>
      <c r="C83" s="8">
        <v>0</v>
      </c>
      <c r="D83" s="13">
        <v>0</v>
      </c>
      <c r="E83" s="8">
        <v>6</v>
      </c>
      <c r="F83" s="8">
        <v>49</v>
      </c>
      <c r="G83" s="13">
        <v>55</v>
      </c>
      <c r="H83" s="13">
        <f t="shared" si="11"/>
        <v>55</v>
      </c>
    </row>
    <row r="84" spans="1:8" ht="15" customHeight="1" x14ac:dyDescent="0.2">
      <c r="A84" s="22" t="s">
        <v>39</v>
      </c>
      <c r="B84" s="14">
        <f>SUM(B85:B87)</f>
        <v>0</v>
      </c>
      <c r="C84" s="14">
        <f>SUM(C85:C87)</f>
        <v>0</v>
      </c>
      <c r="D84" s="14">
        <f>SUM(D85:D87)</f>
        <v>0</v>
      </c>
      <c r="E84" s="14">
        <f>SUM(E85:E87)</f>
        <v>34</v>
      </c>
      <c r="F84" s="14">
        <f>SUM(F85:F87)</f>
        <v>50</v>
      </c>
      <c r="G84" s="14">
        <f>SUM(E84:F84)</f>
        <v>84</v>
      </c>
      <c r="H84" s="14">
        <f t="shared" si="11"/>
        <v>84</v>
      </c>
    </row>
    <row r="85" spans="1:8" ht="15" customHeight="1" x14ac:dyDescent="0.2">
      <c r="A85" s="20" t="s">
        <v>38</v>
      </c>
      <c r="B85" s="8">
        <v>0</v>
      </c>
      <c r="C85" s="8">
        <v>0</v>
      </c>
      <c r="D85" s="13">
        <v>0</v>
      </c>
      <c r="E85" s="8">
        <v>10</v>
      </c>
      <c r="F85" s="8">
        <v>9</v>
      </c>
      <c r="G85" s="13">
        <v>19</v>
      </c>
      <c r="H85" s="13">
        <f t="shared" si="11"/>
        <v>19</v>
      </c>
    </row>
    <row r="86" spans="1:8" ht="15" customHeight="1" x14ac:dyDescent="0.2">
      <c r="A86" s="20" t="s">
        <v>29</v>
      </c>
      <c r="B86" s="8">
        <v>0</v>
      </c>
      <c r="C86" s="8">
        <v>0</v>
      </c>
      <c r="D86" s="13">
        <v>0</v>
      </c>
      <c r="E86" s="8">
        <v>14</v>
      </c>
      <c r="F86" s="8">
        <v>26</v>
      </c>
      <c r="G86" s="13">
        <v>40</v>
      </c>
      <c r="H86" s="13">
        <f t="shared" si="11"/>
        <v>40</v>
      </c>
    </row>
    <row r="87" spans="1:8" ht="15" customHeight="1" x14ac:dyDescent="0.2">
      <c r="A87" s="20" t="s">
        <v>28</v>
      </c>
      <c r="B87" s="8">
        <v>0</v>
      </c>
      <c r="C87" s="8">
        <v>0</v>
      </c>
      <c r="D87" s="13">
        <v>0</v>
      </c>
      <c r="E87" s="8">
        <v>10</v>
      </c>
      <c r="F87" s="8">
        <v>15</v>
      </c>
      <c r="G87" s="13">
        <v>25</v>
      </c>
      <c r="H87" s="13">
        <f t="shared" si="11"/>
        <v>25</v>
      </c>
    </row>
    <row r="88" spans="1:8" ht="15" customHeight="1" x14ac:dyDescent="0.2">
      <c r="A88" s="22" t="s">
        <v>18</v>
      </c>
      <c r="B88" s="14">
        <f>+B89+B90+B91</f>
        <v>0</v>
      </c>
      <c r="C88" s="14">
        <f>+C89+C90+C91</f>
        <v>0</v>
      </c>
      <c r="D88" s="14">
        <f>+D89+D90+D91</f>
        <v>0</v>
      </c>
      <c r="E88" s="14">
        <f>+E89+E90+E91</f>
        <v>36</v>
      </c>
      <c r="F88" s="14">
        <f>+F89+F90+F91</f>
        <v>32</v>
      </c>
      <c r="G88" s="14">
        <f>SUM(E88:F88)</f>
        <v>68</v>
      </c>
      <c r="H88" s="14">
        <f t="shared" si="11"/>
        <v>68</v>
      </c>
    </row>
    <row r="89" spans="1:8" ht="15" customHeight="1" x14ac:dyDescent="0.2">
      <c r="A89" s="20" t="s">
        <v>27</v>
      </c>
      <c r="B89" s="8">
        <v>0</v>
      </c>
      <c r="C89" s="8">
        <v>0</v>
      </c>
      <c r="D89" s="13">
        <v>0</v>
      </c>
      <c r="E89" s="8">
        <v>17</v>
      </c>
      <c r="F89" s="8">
        <v>12</v>
      </c>
      <c r="G89" s="13">
        <v>29</v>
      </c>
      <c r="H89" s="13">
        <f t="shared" si="11"/>
        <v>29</v>
      </c>
    </row>
    <row r="90" spans="1:8" ht="15" customHeight="1" x14ac:dyDescent="0.2">
      <c r="A90" s="20" t="s">
        <v>26</v>
      </c>
      <c r="B90" s="8">
        <v>0</v>
      </c>
      <c r="C90" s="8">
        <v>0</v>
      </c>
      <c r="D90" s="13">
        <v>0</v>
      </c>
      <c r="E90" s="8">
        <v>12</v>
      </c>
      <c r="F90" s="8">
        <v>18</v>
      </c>
      <c r="G90" s="13">
        <v>30</v>
      </c>
      <c r="H90" s="13">
        <f t="shared" si="11"/>
        <v>30</v>
      </c>
    </row>
    <row r="91" spans="1:8" ht="15" customHeight="1" x14ac:dyDescent="0.2">
      <c r="A91" s="20" t="s">
        <v>50</v>
      </c>
      <c r="B91" s="8">
        <v>0</v>
      </c>
      <c r="C91" s="8">
        <v>0</v>
      </c>
      <c r="D91" s="13">
        <v>0</v>
      </c>
      <c r="E91" s="8">
        <v>7</v>
      </c>
      <c r="F91" s="8">
        <v>2</v>
      </c>
      <c r="G91" s="13">
        <v>9</v>
      </c>
      <c r="H91" s="13">
        <f t="shared" si="11"/>
        <v>9</v>
      </c>
    </row>
    <row r="92" spans="1:8" s="31" customFormat="1" ht="15" customHeight="1" x14ac:dyDescent="0.2">
      <c r="A92" s="22" t="s">
        <v>16</v>
      </c>
      <c r="B92" s="14">
        <f>B93</f>
        <v>0</v>
      </c>
      <c r="C92" s="14">
        <f>C93</f>
        <v>0</v>
      </c>
      <c r="D92" s="14">
        <f>D93</f>
        <v>0</v>
      </c>
      <c r="E92" s="14">
        <f>E93</f>
        <v>61</v>
      </c>
      <c r="F92" s="14">
        <f>F93</f>
        <v>19</v>
      </c>
      <c r="G92" s="14">
        <f>SUM(E92:F92)</f>
        <v>80</v>
      </c>
      <c r="H92" s="14">
        <f t="shared" si="11"/>
        <v>80</v>
      </c>
    </row>
    <row r="93" spans="1:8" ht="15" customHeight="1" x14ac:dyDescent="0.2">
      <c r="A93" s="20" t="s">
        <v>31</v>
      </c>
      <c r="B93" s="8">
        <v>0</v>
      </c>
      <c r="C93" s="8">
        <v>0</v>
      </c>
      <c r="D93" s="13">
        <v>0</v>
      </c>
      <c r="E93" s="8">
        <v>61</v>
      </c>
      <c r="F93" s="8">
        <v>19</v>
      </c>
      <c r="G93" s="13">
        <v>80</v>
      </c>
      <c r="H93" s="13">
        <f t="shared" si="11"/>
        <v>80</v>
      </c>
    </row>
    <row r="94" spans="1:8" ht="15" customHeight="1" x14ac:dyDescent="0.2">
      <c r="A94" s="22" t="s">
        <v>11</v>
      </c>
      <c r="B94" s="14">
        <f t="shared" ref="B94:G94" si="15">B95</f>
        <v>0</v>
      </c>
      <c r="C94" s="14">
        <f t="shared" si="15"/>
        <v>0</v>
      </c>
      <c r="D94" s="14">
        <f t="shared" si="15"/>
        <v>0</v>
      </c>
      <c r="E94" s="14">
        <f t="shared" si="15"/>
        <v>8</v>
      </c>
      <c r="F94" s="14">
        <f t="shared" si="15"/>
        <v>10</v>
      </c>
      <c r="G94" s="14">
        <f t="shared" si="15"/>
        <v>18</v>
      </c>
      <c r="H94" s="14">
        <f t="shared" si="11"/>
        <v>18</v>
      </c>
    </row>
    <row r="95" spans="1:8" ht="15" customHeight="1" x14ac:dyDescent="0.2">
      <c r="A95" s="20" t="s">
        <v>25</v>
      </c>
      <c r="B95" s="8">
        <v>0</v>
      </c>
      <c r="C95" s="8">
        <v>0</v>
      </c>
      <c r="D95" s="13">
        <v>0</v>
      </c>
      <c r="E95" s="8">
        <v>8</v>
      </c>
      <c r="F95" s="8">
        <v>10</v>
      </c>
      <c r="G95" s="13">
        <v>18</v>
      </c>
      <c r="H95" s="13">
        <f t="shared" si="11"/>
        <v>18</v>
      </c>
    </row>
    <row r="96" spans="1:8" ht="15" customHeight="1" x14ac:dyDescent="0.2">
      <c r="A96" s="22" t="s">
        <v>10</v>
      </c>
      <c r="B96" s="14">
        <f>B97</f>
        <v>0</v>
      </c>
      <c r="C96" s="14">
        <f>C97</f>
        <v>0</v>
      </c>
      <c r="D96" s="14">
        <f>D97</f>
        <v>0</v>
      </c>
      <c r="E96" s="14">
        <f>E97</f>
        <v>26</v>
      </c>
      <c r="F96" s="14">
        <f>F97</f>
        <v>84</v>
      </c>
      <c r="G96" s="14">
        <f>SUM(E96:F96)</f>
        <v>110</v>
      </c>
      <c r="H96" s="14">
        <f t="shared" si="11"/>
        <v>110</v>
      </c>
    </row>
    <row r="97" spans="1:8" ht="15" customHeight="1" x14ac:dyDescent="0.2">
      <c r="A97" s="20" t="s">
        <v>23</v>
      </c>
      <c r="B97" s="8">
        <v>0</v>
      </c>
      <c r="C97" s="8">
        <v>0</v>
      </c>
      <c r="D97" s="13">
        <v>0</v>
      </c>
      <c r="E97" s="8">
        <v>26</v>
      </c>
      <c r="F97" s="8">
        <v>84</v>
      </c>
      <c r="G97" s="13">
        <v>110</v>
      </c>
      <c r="H97" s="13">
        <f t="shared" si="11"/>
        <v>110</v>
      </c>
    </row>
    <row r="98" spans="1:8" ht="15" customHeight="1" x14ac:dyDescent="0.2">
      <c r="A98" s="22" t="s">
        <v>15</v>
      </c>
      <c r="B98" s="14">
        <f>B99+B100</f>
        <v>0</v>
      </c>
      <c r="C98" s="14">
        <f>C99+C100</f>
        <v>0</v>
      </c>
      <c r="D98" s="14">
        <f>D99+D100</f>
        <v>0</v>
      </c>
      <c r="E98" s="14">
        <f>E99+E100</f>
        <v>16</v>
      </c>
      <c r="F98" s="14">
        <f>F99+F100</f>
        <v>74</v>
      </c>
      <c r="G98" s="14">
        <f>SUM(E98:F98)</f>
        <v>90</v>
      </c>
      <c r="H98" s="14">
        <f t="shared" si="11"/>
        <v>90</v>
      </c>
    </row>
    <row r="99" spans="1:8" ht="15" customHeight="1" x14ac:dyDescent="0.2">
      <c r="A99" s="20" t="s">
        <v>37</v>
      </c>
      <c r="B99" s="8">
        <v>0</v>
      </c>
      <c r="C99" s="8">
        <v>0</v>
      </c>
      <c r="D99" s="13">
        <v>0</v>
      </c>
      <c r="E99" s="8">
        <v>4</v>
      </c>
      <c r="F99" s="8">
        <v>13</v>
      </c>
      <c r="G99" s="13">
        <v>17</v>
      </c>
      <c r="H99" s="13">
        <f t="shared" si="11"/>
        <v>17</v>
      </c>
    </row>
    <row r="100" spans="1:8" ht="15" customHeight="1" x14ac:dyDescent="0.2">
      <c r="A100" s="20" t="s">
        <v>30</v>
      </c>
      <c r="B100" s="8">
        <v>0</v>
      </c>
      <c r="C100" s="8">
        <v>0</v>
      </c>
      <c r="D100" s="13">
        <v>0</v>
      </c>
      <c r="E100" s="8">
        <v>12</v>
      </c>
      <c r="F100" s="8">
        <v>61</v>
      </c>
      <c r="G100" s="13">
        <v>73</v>
      </c>
      <c r="H100" s="13">
        <f t="shared" si="11"/>
        <v>73</v>
      </c>
    </row>
    <row r="101" spans="1:8" s="31" customFormat="1" ht="15" customHeight="1" x14ac:dyDescent="0.2">
      <c r="A101" s="15" t="s">
        <v>56</v>
      </c>
      <c r="B101" s="30">
        <f t="shared" ref="B101:G101" si="16">SUM(B102,B104)</f>
        <v>0</v>
      </c>
      <c r="C101" s="30">
        <f t="shared" si="16"/>
        <v>0</v>
      </c>
      <c r="D101" s="30">
        <f t="shared" si="16"/>
        <v>0</v>
      </c>
      <c r="E101" s="30">
        <f t="shared" si="16"/>
        <v>5</v>
      </c>
      <c r="F101" s="30">
        <f t="shared" si="16"/>
        <v>21</v>
      </c>
      <c r="G101" s="30">
        <f t="shared" si="16"/>
        <v>26</v>
      </c>
      <c r="H101" s="14">
        <f t="shared" si="11"/>
        <v>26</v>
      </c>
    </row>
    <row r="102" spans="1:8" s="31" customFormat="1" ht="15" customHeight="1" x14ac:dyDescent="0.2">
      <c r="A102" s="21" t="s">
        <v>55</v>
      </c>
      <c r="B102" s="30">
        <f t="shared" ref="B102:H102" si="17">B103</f>
        <v>0</v>
      </c>
      <c r="C102" s="30">
        <f t="shared" si="17"/>
        <v>0</v>
      </c>
      <c r="D102" s="30">
        <f t="shared" si="17"/>
        <v>0</v>
      </c>
      <c r="E102" s="30">
        <f t="shared" si="17"/>
        <v>0</v>
      </c>
      <c r="F102" s="30">
        <f t="shared" si="17"/>
        <v>1</v>
      </c>
      <c r="G102" s="30">
        <f t="shared" si="17"/>
        <v>1</v>
      </c>
      <c r="H102" s="30">
        <f t="shared" si="17"/>
        <v>1</v>
      </c>
    </row>
    <row r="103" spans="1:8" s="31" customFormat="1" ht="15" customHeight="1" x14ac:dyDescent="0.2">
      <c r="A103" s="20" t="s">
        <v>20</v>
      </c>
      <c r="B103" s="8">
        <v>0</v>
      </c>
      <c r="C103" s="8">
        <v>0</v>
      </c>
      <c r="D103" s="13">
        <v>0</v>
      </c>
      <c r="E103" s="8">
        <v>0</v>
      </c>
      <c r="F103" s="8">
        <v>1</v>
      </c>
      <c r="G103" s="13">
        <v>1</v>
      </c>
      <c r="H103" s="13">
        <f t="shared" ref="H103:H109" si="18">SUM(D103,G103)</f>
        <v>1</v>
      </c>
    </row>
    <row r="104" spans="1:8" ht="15" customHeight="1" x14ac:dyDescent="0.2">
      <c r="A104" s="22" t="s">
        <v>15</v>
      </c>
      <c r="B104" s="14">
        <f>+B105+B106</f>
        <v>0</v>
      </c>
      <c r="C104" s="14">
        <f>+C105+C106</f>
        <v>0</v>
      </c>
      <c r="D104" s="14">
        <f>+D105+D106</f>
        <v>0</v>
      </c>
      <c r="E104" s="14">
        <f>+E105+E106</f>
        <v>5</v>
      </c>
      <c r="F104" s="14">
        <f>+F105+F106</f>
        <v>20</v>
      </c>
      <c r="G104" s="14">
        <f>SUM(E104:F104)</f>
        <v>25</v>
      </c>
      <c r="H104" s="14">
        <f t="shared" si="18"/>
        <v>25</v>
      </c>
    </row>
    <row r="105" spans="1:8" ht="15" customHeight="1" x14ac:dyDescent="0.2">
      <c r="A105" s="20" t="s">
        <v>37</v>
      </c>
      <c r="B105" s="8">
        <v>0</v>
      </c>
      <c r="C105" s="8">
        <v>0</v>
      </c>
      <c r="D105" s="13">
        <v>0</v>
      </c>
      <c r="E105" s="8">
        <v>1</v>
      </c>
      <c r="F105" s="8">
        <v>2</v>
      </c>
      <c r="G105" s="13">
        <v>3</v>
      </c>
      <c r="H105" s="13">
        <f t="shared" si="18"/>
        <v>3</v>
      </c>
    </row>
    <row r="106" spans="1:8" s="31" customFormat="1" ht="15" customHeight="1" x14ac:dyDescent="0.2">
      <c r="A106" s="20" t="s">
        <v>30</v>
      </c>
      <c r="B106" s="8">
        <v>0</v>
      </c>
      <c r="C106" s="8">
        <v>0</v>
      </c>
      <c r="D106" s="13">
        <v>0</v>
      </c>
      <c r="E106" s="8">
        <v>4</v>
      </c>
      <c r="F106" s="8">
        <v>18</v>
      </c>
      <c r="G106" s="13">
        <v>22</v>
      </c>
      <c r="H106" s="13">
        <f t="shared" si="18"/>
        <v>22</v>
      </c>
    </row>
    <row r="107" spans="1:8" ht="15" customHeight="1" x14ac:dyDescent="0.2">
      <c r="A107" s="15" t="s">
        <v>54</v>
      </c>
      <c r="B107" s="30">
        <f t="shared" ref="B107:G107" si="19">B108</f>
        <v>0</v>
      </c>
      <c r="C107" s="30">
        <f t="shared" si="19"/>
        <v>0</v>
      </c>
      <c r="D107" s="30">
        <f t="shared" si="19"/>
        <v>0</v>
      </c>
      <c r="E107" s="30">
        <f t="shared" si="19"/>
        <v>14</v>
      </c>
      <c r="F107" s="30">
        <f t="shared" si="19"/>
        <v>13</v>
      </c>
      <c r="G107" s="30">
        <f t="shared" si="19"/>
        <v>27</v>
      </c>
      <c r="H107" s="14">
        <f t="shared" si="18"/>
        <v>27</v>
      </c>
    </row>
    <row r="108" spans="1:8" ht="15" customHeight="1" x14ac:dyDescent="0.2">
      <c r="A108" s="22" t="s">
        <v>17</v>
      </c>
      <c r="B108" s="14">
        <f>B109</f>
        <v>0</v>
      </c>
      <c r="C108" s="14">
        <f>C109</f>
        <v>0</v>
      </c>
      <c r="D108" s="14">
        <f>D109</f>
        <v>0</v>
      </c>
      <c r="E108" s="14">
        <f>E109</f>
        <v>14</v>
      </c>
      <c r="F108" s="14">
        <f>F109</f>
        <v>13</v>
      </c>
      <c r="G108" s="14">
        <f>SUM(E108:F108)</f>
        <v>27</v>
      </c>
      <c r="H108" s="14">
        <f t="shared" si="18"/>
        <v>27</v>
      </c>
    </row>
    <row r="109" spans="1:8" ht="15" customHeight="1" x14ac:dyDescent="0.2">
      <c r="A109" s="20" t="s">
        <v>32</v>
      </c>
      <c r="B109" s="8">
        <v>0</v>
      </c>
      <c r="C109" s="8">
        <v>0</v>
      </c>
      <c r="D109" s="13">
        <v>0</v>
      </c>
      <c r="E109" s="8">
        <v>14</v>
      </c>
      <c r="F109" s="8">
        <v>13</v>
      </c>
      <c r="G109" s="13">
        <v>27</v>
      </c>
      <c r="H109" s="13">
        <f t="shared" si="18"/>
        <v>27</v>
      </c>
    </row>
    <row r="110" spans="1:8" ht="15" customHeight="1" x14ac:dyDescent="0.2">
      <c r="A110" s="15" t="s">
        <v>53</v>
      </c>
      <c r="B110" s="30">
        <f t="shared" ref="B110:H111" si="20">B111</f>
        <v>0</v>
      </c>
      <c r="C110" s="30">
        <f t="shared" si="20"/>
        <v>0</v>
      </c>
      <c r="D110" s="30">
        <f t="shared" si="20"/>
        <v>0</v>
      </c>
      <c r="E110" s="30">
        <f t="shared" si="20"/>
        <v>0</v>
      </c>
      <c r="F110" s="30">
        <f t="shared" si="20"/>
        <v>1</v>
      </c>
      <c r="G110" s="30">
        <f t="shared" si="20"/>
        <v>1</v>
      </c>
      <c r="H110" s="30">
        <f t="shared" si="20"/>
        <v>1</v>
      </c>
    </row>
    <row r="111" spans="1:8" ht="15" customHeight="1" x14ac:dyDescent="0.2">
      <c r="A111" s="22" t="s">
        <v>15</v>
      </c>
      <c r="B111" s="14">
        <f t="shared" si="20"/>
        <v>0</v>
      </c>
      <c r="C111" s="14">
        <f t="shared" si="20"/>
        <v>0</v>
      </c>
      <c r="D111" s="14">
        <f t="shared" si="20"/>
        <v>0</v>
      </c>
      <c r="E111" s="14">
        <f t="shared" si="20"/>
        <v>0</v>
      </c>
      <c r="F111" s="14">
        <f t="shared" si="20"/>
        <v>1</v>
      </c>
      <c r="G111" s="14">
        <f t="shared" si="20"/>
        <v>1</v>
      </c>
      <c r="H111" s="14">
        <f t="shared" si="20"/>
        <v>1</v>
      </c>
    </row>
    <row r="112" spans="1:8" ht="15" customHeight="1" x14ac:dyDescent="0.2">
      <c r="A112" s="20" t="s">
        <v>37</v>
      </c>
      <c r="B112" s="8">
        <v>0</v>
      </c>
      <c r="C112" s="8">
        <v>0</v>
      </c>
      <c r="D112" s="13">
        <v>0</v>
      </c>
      <c r="E112" s="8">
        <v>0</v>
      </c>
      <c r="F112" s="8">
        <v>1</v>
      </c>
      <c r="G112" s="13">
        <v>1</v>
      </c>
      <c r="H112" s="13">
        <f t="shared" ref="H112:H130" si="21">SUM(D112,G112)</f>
        <v>1</v>
      </c>
    </row>
    <row r="113" spans="1:8" ht="15" customHeight="1" x14ac:dyDescent="0.2">
      <c r="A113" s="15" t="s">
        <v>52</v>
      </c>
      <c r="B113" s="30">
        <f t="shared" ref="B113:G113" si="22">+B114+B116+B119+B123+B125+B127+B129</f>
        <v>0</v>
      </c>
      <c r="C113" s="30">
        <f t="shared" si="22"/>
        <v>0</v>
      </c>
      <c r="D113" s="30">
        <f t="shared" si="22"/>
        <v>0</v>
      </c>
      <c r="E113" s="30">
        <f t="shared" si="22"/>
        <v>146</v>
      </c>
      <c r="F113" s="30">
        <f t="shared" si="22"/>
        <v>219</v>
      </c>
      <c r="G113" s="30">
        <f t="shared" si="22"/>
        <v>365</v>
      </c>
      <c r="H113" s="14">
        <f t="shared" si="21"/>
        <v>365</v>
      </c>
    </row>
    <row r="114" spans="1:8" ht="15" customHeight="1" x14ac:dyDescent="0.2">
      <c r="A114" s="22" t="s">
        <v>8</v>
      </c>
      <c r="B114" s="14">
        <f>B115</f>
        <v>0</v>
      </c>
      <c r="C114" s="14">
        <f>C115</f>
        <v>0</v>
      </c>
      <c r="D114" s="14">
        <f>D115</f>
        <v>0</v>
      </c>
      <c r="E114" s="14">
        <f>E115</f>
        <v>3</v>
      </c>
      <c r="F114" s="14">
        <f>F115</f>
        <v>26</v>
      </c>
      <c r="G114" s="14">
        <f>SUM(E114:F114)</f>
        <v>29</v>
      </c>
      <c r="H114" s="14">
        <f t="shared" si="21"/>
        <v>29</v>
      </c>
    </row>
    <row r="115" spans="1:8" ht="15" customHeight="1" x14ac:dyDescent="0.2">
      <c r="A115" s="20" t="s">
        <v>20</v>
      </c>
      <c r="B115" s="8">
        <v>0</v>
      </c>
      <c r="C115" s="8">
        <v>0</v>
      </c>
      <c r="D115" s="13">
        <v>0</v>
      </c>
      <c r="E115" s="8">
        <v>3</v>
      </c>
      <c r="F115" s="8">
        <v>26</v>
      </c>
      <c r="G115" s="13">
        <v>29</v>
      </c>
      <c r="H115" s="13">
        <f t="shared" si="21"/>
        <v>29</v>
      </c>
    </row>
    <row r="116" spans="1:8" ht="15" customHeight="1" x14ac:dyDescent="0.2">
      <c r="A116" s="22" t="s">
        <v>39</v>
      </c>
      <c r="B116" s="14">
        <f>+B117+B118</f>
        <v>0</v>
      </c>
      <c r="C116" s="14">
        <f>+C117+C118</f>
        <v>0</v>
      </c>
      <c r="D116" s="14">
        <f>+D117+D118</f>
        <v>0</v>
      </c>
      <c r="E116" s="14">
        <f>+E117+E118</f>
        <v>39</v>
      </c>
      <c r="F116" s="14">
        <f>+F117+F118</f>
        <v>31</v>
      </c>
      <c r="G116" s="14">
        <f>SUM(E116:F116)</f>
        <v>70</v>
      </c>
      <c r="H116" s="14">
        <f t="shared" si="21"/>
        <v>70</v>
      </c>
    </row>
    <row r="117" spans="1:8" ht="15" customHeight="1" x14ac:dyDescent="0.2">
      <c r="A117" s="20" t="s">
        <v>38</v>
      </c>
      <c r="B117" s="8">
        <v>0</v>
      </c>
      <c r="C117" s="8">
        <v>0</v>
      </c>
      <c r="D117" s="13">
        <v>0</v>
      </c>
      <c r="E117" s="8">
        <v>15</v>
      </c>
      <c r="F117" s="8">
        <v>17</v>
      </c>
      <c r="G117" s="13">
        <v>32</v>
      </c>
      <c r="H117" s="13">
        <f t="shared" si="21"/>
        <v>32</v>
      </c>
    </row>
    <row r="118" spans="1:8" ht="15" customHeight="1" x14ac:dyDescent="0.2">
      <c r="A118" s="20" t="s">
        <v>36</v>
      </c>
      <c r="B118" s="8">
        <v>0</v>
      </c>
      <c r="C118" s="8">
        <v>0</v>
      </c>
      <c r="D118" s="13">
        <v>0</v>
      </c>
      <c r="E118" s="8">
        <v>24</v>
      </c>
      <c r="F118" s="8">
        <v>14</v>
      </c>
      <c r="G118" s="13">
        <v>38</v>
      </c>
      <c r="H118" s="13">
        <f t="shared" si="21"/>
        <v>38</v>
      </c>
    </row>
    <row r="119" spans="1:8" ht="15" customHeight="1" x14ac:dyDescent="0.2">
      <c r="A119" s="22" t="s">
        <v>18</v>
      </c>
      <c r="B119" s="14">
        <f>+B120+B121+B122</f>
        <v>0</v>
      </c>
      <c r="C119" s="14">
        <f>+C120+C121+C122</f>
        <v>0</v>
      </c>
      <c r="D119" s="14">
        <f>+D120+D121+D122</f>
        <v>0</v>
      </c>
      <c r="E119" s="14">
        <f>+E120+E121+E122</f>
        <v>26</v>
      </c>
      <c r="F119" s="14">
        <f>+F120+F121+F122</f>
        <v>33</v>
      </c>
      <c r="G119" s="14">
        <f>SUM(E119:F119)</f>
        <v>59</v>
      </c>
      <c r="H119" s="14">
        <f t="shared" si="21"/>
        <v>59</v>
      </c>
    </row>
    <row r="120" spans="1:8" s="29" customFormat="1" ht="15" customHeight="1" x14ac:dyDescent="0.2">
      <c r="A120" s="20" t="s">
        <v>27</v>
      </c>
      <c r="B120" s="8">
        <v>0</v>
      </c>
      <c r="C120" s="8">
        <v>0</v>
      </c>
      <c r="D120" s="13">
        <v>0</v>
      </c>
      <c r="E120" s="8">
        <v>17</v>
      </c>
      <c r="F120" s="8">
        <v>16</v>
      </c>
      <c r="G120" s="13">
        <v>33</v>
      </c>
      <c r="H120" s="13">
        <f t="shared" si="21"/>
        <v>33</v>
      </c>
    </row>
    <row r="121" spans="1:8" ht="15" customHeight="1" x14ac:dyDescent="0.2">
      <c r="A121" s="20" t="s">
        <v>26</v>
      </c>
      <c r="B121" s="8">
        <v>0</v>
      </c>
      <c r="C121" s="8">
        <v>0</v>
      </c>
      <c r="D121" s="13">
        <v>0</v>
      </c>
      <c r="E121" s="8">
        <v>8</v>
      </c>
      <c r="F121" s="8">
        <v>17</v>
      </c>
      <c r="G121" s="13">
        <v>25</v>
      </c>
      <c r="H121" s="13">
        <f t="shared" si="21"/>
        <v>25</v>
      </c>
    </row>
    <row r="122" spans="1:8" ht="15" customHeight="1" x14ac:dyDescent="0.2">
      <c r="A122" s="20" t="s">
        <v>50</v>
      </c>
      <c r="B122" s="8">
        <v>0</v>
      </c>
      <c r="C122" s="8">
        <v>0</v>
      </c>
      <c r="D122" s="13">
        <v>0</v>
      </c>
      <c r="E122" s="8">
        <v>1</v>
      </c>
      <c r="F122" s="8">
        <v>0</v>
      </c>
      <c r="G122" s="13">
        <v>1</v>
      </c>
      <c r="H122" s="13">
        <f t="shared" si="21"/>
        <v>1</v>
      </c>
    </row>
    <row r="123" spans="1:8" ht="15" customHeight="1" x14ac:dyDescent="0.2">
      <c r="A123" s="22" t="s">
        <v>17</v>
      </c>
      <c r="B123" s="14">
        <f>B124</f>
        <v>0</v>
      </c>
      <c r="C123" s="14">
        <f>C124</f>
        <v>0</v>
      </c>
      <c r="D123" s="14">
        <f>D124</f>
        <v>0</v>
      </c>
      <c r="E123" s="14">
        <f>E124</f>
        <v>27</v>
      </c>
      <c r="F123" s="14">
        <f>F124</f>
        <v>28</v>
      </c>
      <c r="G123" s="14">
        <f>SUM(E123:F123)</f>
        <v>55</v>
      </c>
      <c r="H123" s="14">
        <f t="shared" si="21"/>
        <v>55</v>
      </c>
    </row>
    <row r="124" spans="1:8" ht="15" customHeight="1" x14ac:dyDescent="0.2">
      <c r="A124" s="20" t="s">
        <v>32</v>
      </c>
      <c r="B124" s="8">
        <v>0</v>
      </c>
      <c r="C124" s="8">
        <v>0</v>
      </c>
      <c r="D124" s="13">
        <v>0</v>
      </c>
      <c r="E124" s="8">
        <v>27</v>
      </c>
      <c r="F124" s="8">
        <v>28</v>
      </c>
      <c r="G124" s="13">
        <v>55</v>
      </c>
      <c r="H124" s="13">
        <f t="shared" si="21"/>
        <v>55</v>
      </c>
    </row>
    <row r="125" spans="1:8" ht="15" customHeight="1" x14ac:dyDescent="0.2">
      <c r="A125" s="22" t="s">
        <v>16</v>
      </c>
      <c r="B125" s="14">
        <f>B126</f>
        <v>0</v>
      </c>
      <c r="C125" s="14">
        <f>C126</f>
        <v>0</v>
      </c>
      <c r="D125" s="14">
        <f>D126</f>
        <v>0</v>
      </c>
      <c r="E125" s="14">
        <f>E126</f>
        <v>21</v>
      </c>
      <c r="F125" s="14">
        <f>F126</f>
        <v>10</v>
      </c>
      <c r="G125" s="14">
        <f>SUM(E125:F125)</f>
        <v>31</v>
      </c>
      <c r="H125" s="14">
        <f t="shared" si="21"/>
        <v>31</v>
      </c>
    </row>
    <row r="126" spans="1:8" ht="15" customHeight="1" x14ac:dyDescent="0.2">
      <c r="A126" s="20" t="s">
        <v>31</v>
      </c>
      <c r="B126" s="8">
        <v>0</v>
      </c>
      <c r="C126" s="8">
        <v>0</v>
      </c>
      <c r="D126" s="13">
        <v>0</v>
      </c>
      <c r="E126" s="8">
        <v>21</v>
      </c>
      <c r="F126" s="8">
        <v>10</v>
      </c>
      <c r="G126" s="13">
        <v>31</v>
      </c>
      <c r="H126" s="13">
        <f t="shared" si="21"/>
        <v>31</v>
      </c>
    </row>
    <row r="127" spans="1:8" ht="15" customHeight="1" x14ac:dyDescent="0.2">
      <c r="A127" s="22" t="s">
        <v>11</v>
      </c>
      <c r="B127" s="14">
        <f>B128</f>
        <v>0</v>
      </c>
      <c r="C127" s="14">
        <f>C128</f>
        <v>0</v>
      </c>
      <c r="D127" s="14">
        <f>D128</f>
        <v>0</v>
      </c>
      <c r="E127" s="14">
        <f>E128</f>
        <v>6</v>
      </c>
      <c r="F127" s="14">
        <f>F128</f>
        <v>16</v>
      </c>
      <c r="G127" s="14">
        <f>SUM(E127:F127)</f>
        <v>22</v>
      </c>
      <c r="H127" s="14">
        <f t="shared" si="21"/>
        <v>22</v>
      </c>
    </row>
    <row r="128" spans="1:8" ht="15" customHeight="1" x14ac:dyDescent="0.2">
      <c r="A128" s="20" t="s">
        <v>25</v>
      </c>
      <c r="B128" s="8">
        <v>0</v>
      </c>
      <c r="C128" s="8">
        <v>0</v>
      </c>
      <c r="D128" s="13">
        <v>0</v>
      </c>
      <c r="E128" s="8">
        <v>6</v>
      </c>
      <c r="F128" s="8">
        <v>16</v>
      </c>
      <c r="G128" s="13">
        <v>22</v>
      </c>
      <c r="H128" s="13">
        <f t="shared" si="21"/>
        <v>22</v>
      </c>
    </row>
    <row r="129" spans="1:8" ht="15" customHeight="1" x14ac:dyDescent="0.2">
      <c r="A129" s="22" t="s">
        <v>10</v>
      </c>
      <c r="B129" s="14">
        <f>B130</f>
        <v>0</v>
      </c>
      <c r="C129" s="14">
        <f>C130</f>
        <v>0</v>
      </c>
      <c r="D129" s="14">
        <f>D130</f>
        <v>0</v>
      </c>
      <c r="E129" s="14">
        <f>E130</f>
        <v>24</v>
      </c>
      <c r="F129" s="14">
        <f>F130</f>
        <v>75</v>
      </c>
      <c r="G129" s="14">
        <f>SUM(E129:F129)</f>
        <v>99</v>
      </c>
      <c r="H129" s="14">
        <f t="shared" si="21"/>
        <v>99</v>
      </c>
    </row>
    <row r="130" spans="1:8" ht="15" customHeight="1" x14ac:dyDescent="0.2">
      <c r="A130" s="20" t="s">
        <v>23</v>
      </c>
      <c r="B130" s="8">
        <v>0</v>
      </c>
      <c r="C130" s="8">
        <v>0</v>
      </c>
      <c r="D130" s="13">
        <v>0</v>
      </c>
      <c r="E130" s="8">
        <v>24</v>
      </c>
      <c r="F130" s="8">
        <v>75</v>
      </c>
      <c r="G130" s="13">
        <v>99</v>
      </c>
      <c r="H130" s="13">
        <f t="shared" si="21"/>
        <v>99</v>
      </c>
    </row>
    <row r="131" spans="1:8" s="27" customFormat="1" ht="9" customHeight="1" x14ac:dyDescent="0.2">
      <c r="B131" s="28"/>
      <c r="C131" s="28"/>
      <c r="D131" s="28"/>
      <c r="E131" s="28"/>
      <c r="F131" s="28"/>
      <c r="G131" s="28"/>
      <c r="H131" s="28"/>
    </row>
    <row r="132" spans="1:8" ht="15" customHeight="1" x14ac:dyDescent="0.2">
      <c r="A132" s="26" t="s">
        <v>51</v>
      </c>
      <c r="B132" s="25">
        <f>SUM(B133,B135,B137,B142,B146,B148,B150,B155,B159,B161,B169)</f>
        <v>2365</v>
      </c>
      <c r="C132" s="25">
        <f t="shared" ref="C132:H132" si="23">SUM(C133,C135,C137,C142,C146,C148,C150,C155,C159,C161,C169)</f>
        <v>2244</v>
      </c>
      <c r="D132" s="25">
        <f t="shared" si="23"/>
        <v>4609</v>
      </c>
      <c r="E132" s="25">
        <f t="shared" si="23"/>
        <v>7304</v>
      </c>
      <c r="F132" s="25">
        <f t="shared" si="23"/>
        <v>7900</v>
      </c>
      <c r="G132" s="25">
        <f t="shared" si="23"/>
        <v>15204</v>
      </c>
      <c r="H132" s="25">
        <f t="shared" si="23"/>
        <v>19813</v>
      </c>
    </row>
    <row r="133" spans="1:8" ht="15" customHeight="1" x14ac:dyDescent="0.2">
      <c r="A133" s="24" t="s">
        <v>9</v>
      </c>
      <c r="B133" s="7">
        <f t="shared" ref="B133:G133" si="24">B134</f>
        <v>0</v>
      </c>
      <c r="C133" s="7">
        <f t="shared" si="24"/>
        <v>0</v>
      </c>
      <c r="D133" s="7">
        <f t="shared" si="24"/>
        <v>0</v>
      </c>
      <c r="E133" s="7">
        <f t="shared" si="24"/>
        <v>253</v>
      </c>
      <c r="F133" s="7">
        <f t="shared" si="24"/>
        <v>992</v>
      </c>
      <c r="G133" s="7">
        <f t="shared" si="24"/>
        <v>1245</v>
      </c>
      <c r="H133" s="14">
        <f>SUM(D133,G133)</f>
        <v>1245</v>
      </c>
    </row>
    <row r="134" spans="1:8" ht="15" customHeight="1" x14ac:dyDescent="0.2">
      <c r="A134" s="23" t="s">
        <v>42</v>
      </c>
      <c r="B134" s="10">
        <v>0</v>
      </c>
      <c r="C134" s="8">
        <v>0</v>
      </c>
      <c r="D134" s="8">
        <v>0</v>
      </c>
      <c r="E134" s="8">
        <v>253</v>
      </c>
      <c r="F134" s="8">
        <v>992</v>
      </c>
      <c r="G134" s="8">
        <v>1245</v>
      </c>
      <c r="H134" s="13">
        <f t="shared" ref="H134:H159" si="25">SUM(D134,G134)</f>
        <v>1245</v>
      </c>
    </row>
    <row r="135" spans="1:8" ht="15" customHeight="1" x14ac:dyDescent="0.2">
      <c r="A135" s="22" t="s">
        <v>8</v>
      </c>
      <c r="B135" s="14">
        <f>B136</f>
        <v>24</v>
      </c>
      <c r="C135" s="14">
        <f>C136</f>
        <v>109</v>
      </c>
      <c r="D135" s="14">
        <f>D136</f>
        <v>133</v>
      </c>
      <c r="E135" s="14">
        <f>E136</f>
        <v>58</v>
      </c>
      <c r="F135" s="14">
        <f>F136</f>
        <v>261</v>
      </c>
      <c r="G135" s="14">
        <f>SUM(E135:F135)</f>
        <v>319</v>
      </c>
      <c r="H135" s="14">
        <f t="shared" si="25"/>
        <v>452</v>
      </c>
    </row>
    <row r="136" spans="1:8" ht="15" customHeight="1" x14ac:dyDescent="0.2">
      <c r="A136" s="20" t="s">
        <v>20</v>
      </c>
      <c r="B136" s="10">
        <v>24</v>
      </c>
      <c r="C136" s="8">
        <v>109</v>
      </c>
      <c r="D136" s="8">
        <v>133</v>
      </c>
      <c r="E136" s="8">
        <v>58</v>
      </c>
      <c r="F136" s="8">
        <v>261</v>
      </c>
      <c r="G136" s="8">
        <v>319</v>
      </c>
      <c r="H136" s="13">
        <f t="shared" si="25"/>
        <v>452</v>
      </c>
    </row>
    <row r="137" spans="1:8" ht="15" customHeight="1" x14ac:dyDescent="0.2">
      <c r="A137" s="22" t="s">
        <v>39</v>
      </c>
      <c r="B137" s="14">
        <f>SUM(B138:B141)</f>
        <v>326</v>
      </c>
      <c r="C137" s="14">
        <f>SUM(C138:C141)</f>
        <v>358</v>
      </c>
      <c r="D137" s="14">
        <f>SUM(D138:D141)</f>
        <v>684</v>
      </c>
      <c r="E137" s="14">
        <f>SUM(E138:E141)</f>
        <v>931</v>
      </c>
      <c r="F137" s="14">
        <f>SUM(F138:F141)</f>
        <v>793</v>
      </c>
      <c r="G137" s="14">
        <f>SUM(E137:F137)</f>
        <v>1724</v>
      </c>
      <c r="H137" s="14">
        <f t="shared" si="25"/>
        <v>2408</v>
      </c>
    </row>
    <row r="138" spans="1:8" ht="15" customHeight="1" x14ac:dyDescent="0.2">
      <c r="A138" s="20" t="s">
        <v>38</v>
      </c>
      <c r="B138" s="10">
        <v>106</v>
      </c>
      <c r="C138" s="8">
        <v>93</v>
      </c>
      <c r="D138" s="8">
        <v>199</v>
      </c>
      <c r="E138" s="8">
        <v>320</v>
      </c>
      <c r="F138" s="8">
        <v>273</v>
      </c>
      <c r="G138" s="8">
        <v>593</v>
      </c>
      <c r="H138" s="13">
        <f t="shared" si="25"/>
        <v>792</v>
      </c>
    </row>
    <row r="139" spans="1:8" ht="15" customHeight="1" x14ac:dyDescent="0.2">
      <c r="A139" s="20" t="s">
        <v>36</v>
      </c>
      <c r="B139" s="10">
        <v>118</v>
      </c>
      <c r="C139" s="8">
        <v>116</v>
      </c>
      <c r="D139" s="8">
        <v>234</v>
      </c>
      <c r="E139" s="8">
        <v>309</v>
      </c>
      <c r="F139" s="8">
        <v>179</v>
      </c>
      <c r="G139" s="8">
        <v>488</v>
      </c>
      <c r="H139" s="13">
        <f t="shared" si="25"/>
        <v>722</v>
      </c>
    </row>
    <row r="140" spans="1:8" ht="15" customHeight="1" x14ac:dyDescent="0.2">
      <c r="A140" s="20" t="s">
        <v>29</v>
      </c>
      <c r="B140" s="10">
        <v>54</v>
      </c>
      <c r="C140" s="8">
        <v>81</v>
      </c>
      <c r="D140" s="8">
        <v>135</v>
      </c>
      <c r="E140" s="8">
        <v>178</v>
      </c>
      <c r="F140" s="8">
        <v>205</v>
      </c>
      <c r="G140" s="8">
        <v>383</v>
      </c>
      <c r="H140" s="13">
        <f t="shared" si="25"/>
        <v>518</v>
      </c>
    </row>
    <row r="141" spans="1:8" ht="15" customHeight="1" x14ac:dyDescent="0.2">
      <c r="A141" s="20" t="s">
        <v>28</v>
      </c>
      <c r="B141" s="10">
        <v>48</v>
      </c>
      <c r="C141" s="8">
        <v>68</v>
      </c>
      <c r="D141" s="8">
        <v>116</v>
      </c>
      <c r="E141" s="8">
        <v>124</v>
      </c>
      <c r="F141" s="8">
        <v>136</v>
      </c>
      <c r="G141" s="8">
        <v>260</v>
      </c>
      <c r="H141" s="13">
        <f t="shared" si="25"/>
        <v>376</v>
      </c>
    </row>
    <row r="142" spans="1:8" ht="15" customHeight="1" x14ac:dyDescent="0.2">
      <c r="A142" s="22" t="s">
        <v>18</v>
      </c>
      <c r="B142" s="14">
        <f>SUM(B143:B145)</f>
        <v>447</v>
      </c>
      <c r="C142" s="14">
        <f>SUM(C143:C145)</f>
        <v>314</v>
      </c>
      <c r="D142" s="14">
        <f>SUM(D143:D145)</f>
        <v>761</v>
      </c>
      <c r="E142" s="14">
        <f>SUM(E143:E145)</f>
        <v>902</v>
      </c>
      <c r="F142" s="14">
        <f>SUM(F143:F145)</f>
        <v>695</v>
      </c>
      <c r="G142" s="14">
        <f>SUM(E142:F142)</f>
        <v>1597</v>
      </c>
      <c r="H142" s="14">
        <f t="shared" si="25"/>
        <v>2358</v>
      </c>
    </row>
    <row r="143" spans="1:8" ht="15" customHeight="1" x14ac:dyDescent="0.2">
      <c r="A143" s="20" t="s">
        <v>27</v>
      </c>
      <c r="B143" s="10">
        <v>186</v>
      </c>
      <c r="C143" s="8">
        <v>150</v>
      </c>
      <c r="D143" s="8">
        <v>336</v>
      </c>
      <c r="E143" s="8">
        <v>359</v>
      </c>
      <c r="F143" s="8">
        <v>307</v>
      </c>
      <c r="G143" s="8">
        <v>666</v>
      </c>
      <c r="H143" s="13">
        <f t="shared" si="25"/>
        <v>1002</v>
      </c>
    </row>
    <row r="144" spans="1:8" ht="15" customHeight="1" x14ac:dyDescent="0.2">
      <c r="A144" s="20" t="s">
        <v>26</v>
      </c>
      <c r="B144" s="10">
        <v>213</v>
      </c>
      <c r="C144" s="8">
        <v>146</v>
      </c>
      <c r="D144" s="8">
        <v>359</v>
      </c>
      <c r="E144" s="8">
        <v>339</v>
      </c>
      <c r="F144" s="8">
        <v>351</v>
      </c>
      <c r="G144" s="8">
        <v>690</v>
      </c>
      <c r="H144" s="13">
        <f t="shared" si="25"/>
        <v>1049</v>
      </c>
    </row>
    <row r="145" spans="1:8" ht="15" customHeight="1" x14ac:dyDescent="0.2">
      <c r="A145" s="20" t="s">
        <v>50</v>
      </c>
      <c r="B145" s="10">
        <v>48</v>
      </c>
      <c r="C145" s="8">
        <v>18</v>
      </c>
      <c r="D145" s="8">
        <v>66</v>
      </c>
      <c r="E145" s="8">
        <v>204</v>
      </c>
      <c r="F145" s="8">
        <v>37</v>
      </c>
      <c r="G145" s="8">
        <v>241</v>
      </c>
      <c r="H145" s="13">
        <f t="shared" si="25"/>
        <v>307</v>
      </c>
    </row>
    <row r="146" spans="1:8" ht="15" customHeight="1" x14ac:dyDescent="0.2">
      <c r="A146" s="22" t="s">
        <v>17</v>
      </c>
      <c r="B146" s="14">
        <f>B147</f>
        <v>422</v>
      </c>
      <c r="C146" s="14">
        <f>C147</f>
        <v>381</v>
      </c>
      <c r="D146" s="14">
        <f>D147</f>
        <v>803</v>
      </c>
      <c r="E146" s="14">
        <f>E147</f>
        <v>1516</v>
      </c>
      <c r="F146" s="14">
        <f>F147</f>
        <v>1447</v>
      </c>
      <c r="G146" s="14">
        <f>SUM(E146:F146)</f>
        <v>2963</v>
      </c>
      <c r="H146" s="14">
        <f t="shared" si="25"/>
        <v>3766</v>
      </c>
    </row>
    <row r="147" spans="1:8" ht="15" customHeight="1" x14ac:dyDescent="0.2">
      <c r="A147" s="20" t="s">
        <v>32</v>
      </c>
      <c r="B147" s="10">
        <v>422</v>
      </c>
      <c r="C147" s="8">
        <v>381</v>
      </c>
      <c r="D147" s="8">
        <v>803</v>
      </c>
      <c r="E147" s="8">
        <v>1516</v>
      </c>
      <c r="F147" s="8">
        <v>1447</v>
      </c>
      <c r="G147" s="8">
        <v>2963</v>
      </c>
      <c r="H147" s="13">
        <f t="shared" si="25"/>
        <v>3766</v>
      </c>
    </row>
    <row r="148" spans="1:8" ht="15" customHeight="1" x14ac:dyDescent="0.2">
      <c r="A148" s="22" t="s">
        <v>16</v>
      </c>
      <c r="B148" s="14">
        <f>B149</f>
        <v>200</v>
      </c>
      <c r="C148" s="14">
        <f>C149</f>
        <v>74</v>
      </c>
      <c r="D148" s="14">
        <f>D149</f>
        <v>274</v>
      </c>
      <c r="E148" s="14">
        <f>E149</f>
        <v>587</v>
      </c>
      <c r="F148" s="14">
        <f>F149</f>
        <v>256</v>
      </c>
      <c r="G148" s="14">
        <f>SUM(E148:F148)</f>
        <v>843</v>
      </c>
      <c r="H148" s="14">
        <f t="shared" si="25"/>
        <v>1117</v>
      </c>
    </row>
    <row r="149" spans="1:8" ht="15" customHeight="1" x14ac:dyDescent="0.2">
      <c r="A149" s="20" t="s">
        <v>31</v>
      </c>
      <c r="B149" s="10">
        <v>200</v>
      </c>
      <c r="C149" s="8">
        <v>74</v>
      </c>
      <c r="D149" s="8">
        <v>274</v>
      </c>
      <c r="E149" s="8">
        <v>587</v>
      </c>
      <c r="F149" s="8">
        <v>256</v>
      </c>
      <c r="G149" s="8">
        <v>843</v>
      </c>
      <c r="H149" s="13">
        <f t="shared" si="25"/>
        <v>1117</v>
      </c>
    </row>
    <row r="150" spans="1:8" ht="15" customHeight="1" x14ac:dyDescent="0.2">
      <c r="A150" s="22" t="s">
        <v>13</v>
      </c>
      <c r="B150" s="14">
        <f>SUM(B151:B154)</f>
        <v>212</v>
      </c>
      <c r="C150" s="14">
        <f>SUM(C151:C154)</f>
        <v>256</v>
      </c>
      <c r="D150" s="14">
        <f>SUM(D151:D154)</f>
        <v>468</v>
      </c>
      <c r="E150" s="14">
        <f>SUM(E151:E154)</f>
        <v>808</v>
      </c>
      <c r="F150" s="14">
        <f>SUM(F151:F154)</f>
        <v>993</v>
      </c>
      <c r="G150" s="14">
        <f>SUM(E150:F150)</f>
        <v>1801</v>
      </c>
      <c r="H150" s="14">
        <f t="shared" si="25"/>
        <v>2269</v>
      </c>
    </row>
    <row r="151" spans="1:8" x14ac:dyDescent="0.2">
      <c r="A151" s="20" t="s">
        <v>32</v>
      </c>
      <c r="B151" s="10">
        <v>142</v>
      </c>
      <c r="C151" s="8">
        <v>146</v>
      </c>
      <c r="D151" s="8">
        <v>288</v>
      </c>
      <c r="E151" s="8">
        <v>525</v>
      </c>
      <c r="F151" s="8">
        <v>599</v>
      </c>
      <c r="G151" s="8">
        <v>1124</v>
      </c>
      <c r="H151" s="13">
        <f t="shared" si="25"/>
        <v>1412</v>
      </c>
    </row>
    <row r="152" spans="1:8" ht="15" customHeight="1" x14ac:dyDescent="0.2">
      <c r="A152" s="20" t="s">
        <v>46</v>
      </c>
      <c r="B152" s="10">
        <v>0</v>
      </c>
      <c r="C152" s="8">
        <v>0</v>
      </c>
      <c r="D152" s="8">
        <v>0</v>
      </c>
      <c r="E152" s="8">
        <v>4</v>
      </c>
      <c r="F152" s="8">
        <v>12</v>
      </c>
      <c r="G152" s="8">
        <v>16</v>
      </c>
      <c r="H152" s="13">
        <f t="shared" si="25"/>
        <v>16</v>
      </c>
    </row>
    <row r="153" spans="1:8" ht="15" customHeight="1" x14ac:dyDescent="0.2">
      <c r="A153" s="20" t="s">
        <v>44</v>
      </c>
      <c r="B153" s="10">
        <v>0</v>
      </c>
      <c r="C153" s="8">
        <v>0</v>
      </c>
      <c r="D153" s="8">
        <v>0</v>
      </c>
      <c r="E153" s="8">
        <v>1</v>
      </c>
      <c r="F153" s="8">
        <v>3</v>
      </c>
      <c r="G153" s="8">
        <v>4</v>
      </c>
      <c r="H153" s="13">
        <f t="shared" si="25"/>
        <v>4</v>
      </c>
    </row>
    <row r="154" spans="1:8" ht="15" customHeight="1" x14ac:dyDescent="0.2">
      <c r="A154" s="20" t="s">
        <v>29</v>
      </c>
      <c r="B154" s="10">
        <v>70</v>
      </c>
      <c r="C154" s="8">
        <v>110</v>
      </c>
      <c r="D154" s="8">
        <v>180</v>
      </c>
      <c r="E154" s="8">
        <v>278</v>
      </c>
      <c r="F154" s="8">
        <v>379</v>
      </c>
      <c r="G154" s="8">
        <v>657</v>
      </c>
      <c r="H154" s="13">
        <f t="shared" si="25"/>
        <v>837</v>
      </c>
    </row>
    <row r="155" spans="1:8" ht="15" customHeight="1" x14ac:dyDescent="0.2">
      <c r="A155" s="22" t="s">
        <v>12</v>
      </c>
      <c r="B155" s="14">
        <f>+B156+B157+B158</f>
        <v>303</v>
      </c>
      <c r="C155" s="14">
        <f>+C156+C157+C158</f>
        <v>284</v>
      </c>
      <c r="D155" s="14">
        <f>+D156+D157+D158</f>
        <v>587</v>
      </c>
      <c r="E155" s="14">
        <f>+E156+E157+E158</f>
        <v>1030</v>
      </c>
      <c r="F155" s="14">
        <f>+F156+F157+F158</f>
        <v>905</v>
      </c>
      <c r="G155" s="14">
        <f>SUM(E155:F155)</f>
        <v>1935</v>
      </c>
      <c r="H155" s="14">
        <f t="shared" si="25"/>
        <v>2522</v>
      </c>
    </row>
    <row r="156" spans="1:8" ht="15" customHeight="1" x14ac:dyDescent="0.2">
      <c r="A156" s="20" t="s">
        <v>32</v>
      </c>
      <c r="B156" s="10">
        <v>134</v>
      </c>
      <c r="C156" s="8">
        <v>134</v>
      </c>
      <c r="D156" s="8">
        <v>268</v>
      </c>
      <c r="E156" s="8">
        <v>507</v>
      </c>
      <c r="F156" s="8">
        <v>496</v>
      </c>
      <c r="G156" s="8">
        <v>1003</v>
      </c>
      <c r="H156" s="13">
        <f t="shared" si="25"/>
        <v>1271</v>
      </c>
    </row>
    <row r="157" spans="1:8" ht="15" customHeight="1" x14ac:dyDescent="0.2">
      <c r="A157" s="20" t="s">
        <v>31</v>
      </c>
      <c r="B157" s="10">
        <v>111</v>
      </c>
      <c r="C157" s="8">
        <v>60</v>
      </c>
      <c r="D157" s="8">
        <v>171</v>
      </c>
      <c r="E157" s="8">
        <v>302</v>
      </c>
      <c r="F157" s="8">
        <v>163</v>
      </c>
      <c r="G157" s="8">
        <v>465</v>
      </c>
      <c r="H157" s="13">
        <f t="shared" si="25"/>
        <v>636</v>
      </c>
    </row>
    <row r="158" spans="1:8" ht="15" customHeight="1" x14ac:dyDescent="0.2">
      <c r="A158" s="20" t="s">
        <v>29</v>
      </c>
      <c r="B158" s="10">
        <v>58</v>
      </c>
      <c r="C158" s="8">
        <v>90</v>
      </c>
      <c r="D158" s="8">
        <v>148</v>
      </c>
      <c r="E158" s="8">
        <v>221</v>
      </c>
      <c r="F158" s="8">
        <v>246</v>
      </c>
      <c r="G158" s="8">
        <v>467</v>
      </c>
      <c r="H158" s="13">
        <f t="shared" si="25"/>
        <v>615</v>
      </c>
    </row>
    <row r="159" spans="1:8" ht="15" customHeight="1" x14ac:dyDescent="0.2">
      <c r="A159" s="22" t="s">
        <v>22</v>
      </c>
      <c r="B159" s="14">
        <f t="shared" ref="B159:G159" si="26">B160</f>
        <v>2</v>
      </c>
      <c r="C159" s="14">
        <f t="shared" si="26"/>
        <v>3</v>
      </c>
      <c r="D159" s="14">
        <f t="shared" si="26"/>
        <v>5</v>
      </c>
      <c r="E159" s="14">
        <f t="shared" si="26"/>
        <v>4</v>
      </c>
      <c r="F159" s="14">
        <f t="shared" si="26"/>
        <v>1</v>
      </c>
      <c r="G159" s="14">
        <f t="shared" si="26"/>
        <v>5</v>
      </c>
      <c r="H159" s="14">
        <f t="shared" si="25"/>
        <v>10</v>
      </c>
    </row>
    <row r="160" spans="1:8" ht="15" customHeight="1" x14ac:dyDescent="0.2">
      <c r="A160" s="20" t="s">
        <v>21</v>
      </c>
      <c r="B160" s="10">
        <v>2</v>
      </c>
      <c r="C160" s="8">
        <v>3</v>
      </c>
      <c r="D160" s="8">
        <v>5</v>
      </c>
      <c r="E160" s="8">
        <v>4</v>
      </c>
      <c r="F160" s="8">
        <v>1</v>
      </c>
      <c r="G160" s="8">
        <v>5</v>
      </c>
      <c r="H160" s="13">
        <f t="shared" ref="H160:H170" si="27">SUM(D160,G160)</f>
        <v>10</v>
      </c>
    </row>
    <row r="161" spans="1:8" ht="15" customHeight="1" x14ac:dyDescent="0.2">
      <c r="A161" s="22" t="s">
        <v>15</v>
      </c>
      <c r="B161" s="14">
        <f t="shared" ref="B161:G161" si="28">SUM(B162:B168)</f>
        <v>260</v>
      </c>
      <c r="C161" s="14">
        <f t="shared" si="28"/>
        <v>249</v>
      </c>
      <c r="D161" s="14">
        <f t="shared" si="28"/>
        <v>509</v>
      </c>
      <c r="E161" s="14">
        <f t="shared" si="28"/>
        <v>811</v>
      </c>
      <c r="F161" s="14">
        <f t="shared" si="28"/>
        <v>881</v>
      </c>
      <c r="G161" s="14">
        <f t="shared" si="28"/>
        <v>1692</v>
      </c>
      <c r="H161" s="14">
        <f t="shared" si="27"/>
        <v>2201</v>
      </c>
    </row>
    <row r="162" spans="1:8" ht="15" customHeight="1" x14ac:dyDescent="0.2">
      <c r="A162" s="20" t="s">
        <v>37</v>
      </c>
      <c r="B162" s="36">
        <v>0</v>
      </c>
      <c r="C162" s="5">
        <v>0</v>
      </c>
      <c r="D162" s="5">
        <v>0</v>
      </c>
      <c r="E162" s="5">
        <v>0</v>
      </c>
      <c r="F162" s="5">
        <v>1</v>
      </c>
      <c r="G162" s="5">
        <v>1</v>
      </c>
      <c r="H162" s="13">
        <f t="shared" si="27"/>
        <v>1</v>
      </c>
    </row>
    <row r="163" spans="1:8" ht="15" customHeight="1" x14ac:dyDescent="0.2">
      <c r="A163" s="20" t="s">
        <v>35</v>
      </c>
      <c r="B163" s="36">
        <v>65</v>
      </c>
      <c r="C163" s="5">
        <v>23</v>
      </c>
      <c r="D163" s="5">
        <v>88</v>
      </c>
      <c r="E163" s="5">
        <v>217</v>
      </c>
      <c r="F163" s="5">
        <v>75</v>
      </c>
      <c r="G163" s="5">
        <v>292</v>
      </c>
      <c r="H163" s="13">
        <f t="shared" si="27"/>
        <v>380</v>
      </c>
    </row>
    <row r="164" spans="1:8" ht="15" customHeight="1" x14ac:dyDescent="0.2">
      <c r="A164" s="20" t="s">
        <v>49</v>
      </c>
      <c r="B164" s="36">
        <v>43</v>
      </c>
      <c r="C164" s="5">
        <v>21</v>
      </c>
      <c r="D164" s="5">
        <v>64</v>
      </c>
      <c r="E164" s="5">
        <v>136</v>
      </c>
      <c r="F164" s="5">
        <v>103</v>
      </c>
      <c r="G164" s="5">
        <v>239</v>
      </c>
      <c r="H164" s="13">
        <f t="shared" si="27"/>
        <v>303</v>
      </c>
    </row>
    <row r="165" spans="1:8" ht="15" customHeight="1" x14ac:dyDescent="0.2">
      <c r="A165" s="20" t="s">
        <v>34</v>
      </c>
      <c r="B165" s="36">
        <v>61</v>
      </c>
      <c r="C165" s="5">
        <v>42</v>
      </c>
      <c r="D165" s="5">
        <v>103</v>
      </c>
      <c r="E165" s="5">
        <v>177</v>
      </c>
      <c r="F165" s="5">
        <v>114</v>
      </c>
      <c r="G165" s="5">
        <v>291</v>
      </c>
      <c r="H165" s="13">
        <f t="shared" si="27"/>
        <v>394</v>
      </c>
    </row>
    <row r="166" spans="1:8" ht="15" customHeight="1" x14ac:dyDescent="0.2">
      <c r="A166" s="20" t="s">
        <v>33</v>
      </c>
      <c r="B166" s="36">
        <v>61</v>
      </c>
      <c r="C166" s="5">
        <v>65</v>
      </c>
      <c r="D166" s="5">
        <v>126</v>
      </c>
      <c r="E166" s="5">
        <v>185</v>
      </c>
      <c r="F166" s="5">
        <v>268</v>
      </c>
      <c r="G166" s="5">
        <v>453</v>
      </c>
      <c r="H166" s="13">
        <f t="shared" si="27"/>
        <v>579</v>
      </c>
    </row>
    <row r="167" spans="1:8" ht="15" customHeight="1" x14ac:dyDescent="0.2">
      <c r="A167" s="20" t="s">
        <v>48</v>
      </c>
      <c r="B167" s="36">
        <v>6</v>
      </c>
      <c r="C167" s="5">
        <v>17</v>
      </c>
      <c r="D167" s="5">
        <v>23</v>
      </c>
      <c r="E167" s="5">
        <v>20</v>
      </c>
      <c r="F167" s="5">
        <v>23</v>
      </c>
      <c r="G167" s="5">
        <v>43</v>
      </c>
      <c r="H167" s="13">
        <f t="shared" si="27"/>
        <v>66</v>
      </c>
    </row>
    <row r="168" spans="1:8" ht="15" customHeight="1" x14ac:dyDescent="0.2">
      <c r="A168" s="20" t="s">
        <v>30</v>
      </c>
      <c r="B168" s="36">
        <v>24</v>
      </c>
      <c r="C168" s="5">
        <v>81</v>
      </c>
      <c r="D168" s="5">
        <v>105</v>
      </c>
      <c r="E168" s="5">
        <v>76</v>
      </c>
      <c r="F168" s="5">
        <v>297</v>
      </c>
      <c r="G168" s="5">
        <v>373</v>
      </c>
      <c r="H168" s="13">
        <f t="shared" si="27"/>
        <v>478</v>
      </c>
    </row>
    <row r="169" spans="1:8" ht="15" customHeight="1" x14ac:dyDescent="0.2">
      <c r="A169" s="21" t="s">
        <v>14</v>
      </c>
      <c r="B169" s="14">
        <f>B170</f>
        <v>169</v>
      </c>
      <c r="C169" s="14">
        <f>C170</f>
        <v>216</v>
      </c>
      <c r="D169" s="14">
        <f>D170</f>
        <v>385</v>
      </c>
      <c r="E169" s="14">
        <f>E170</f>
        <v>404</v>
      </c>
      <c r="F169" s="14">
        <f>F170</f>
        <v>676</v>
      </c>
      <c r="G169" s="14">
        <f>SUM(E169:F169)</f>
        <v>1080</v>
      </c>
      <c r="H169" s="14">
        <f t="shared" si="27"/>
        <v>1465</v>
      </c>
    </row>
    <row r="170" spans="1:8" ht="15" customHeight="1" x14ac:dyDescent="0.2">
      <c r="A170" s="20" t="s">
        <v>23</v>
      </c>
      <c r="B170" s="10">
        <v>169</v>
      </c>
      <c r="C170" s="8">
        <v>216</v>
      </c>
      <c r="D170" s="8">
        <v>385</v>
      </c>
      <c r="E170" s="8">
        <v>404</v>
      </c>
      <c r="F170" s="8">
        <v>676</v>
      </c>
      <c r="G170" s="8">
        <v>1080</v>
      </c>
      <c r="H170" s="13">
        <f t="shared" si="27"/>
        <v>1465</v>
      </c>
    </row>
    <row r="171" spans="1:8" ht="9" customHeight="1" x14ac:dyDescent="0.2">
      <c r="A171" s="9"/>
      <c r="B171" s="9"/>
      <c r="C171" s="9"/>
      <c r="D171" s="9"/>
      <c r="E171" s="9"/>
      <c r="F171" s="9"/>
      <c r="G171" s="9"/>
      <c r="H171" s="9"/>
    </row>
    <row r="172" spans="1:8" ht="15" customHeight="1" x14ac:dyDescent="0.2">
      <c r="A172" s="4" t="s">
        <v>2</v>
      </c>
      <c r="B172" s="3">
        <f>SUM(B8,B132)</f>
        <v>5169</v>
      </c>
      <c r="C172" s="3">
        <f>SUM(C8,C132)</f>
        <v>5772</v>
      </c>
      <c r="D172" s="3">
        <f t="shared" ref="D172:H172" si="29">SUM(D8,D132)</f>
        <v>10941</v>
      </c>
      <c r="E172" s="3">
        <f t="shared" si="29"/>
        <v>13323</v>
      </c>
      <c r="F172" s="3">
        <f t="shared" si="29"/>
        <v>16313</v>
      </c>
      <c r="G172" s="3">
        <f t="shared" si="29"/>
        <v>29636</v>
      </c>
      <c r="H172" s="3">
        <f t="shared" si="29"/>
        <v>40577</v>
      </c>
    </row>
    <row r="173" spans="1:8" x14ac:dyDescent="0.2">
      <c r="A173" s="2"/>
      <c r="B173" s="2"/>
      <c r="C173" s="2"/>
      <c r="D173" s="2"/>
      <c r="E173" s="2"/>
      <c r="F173" s="2"/>
      <c r="G173" s="2"/>
      <c r="H173" s="2"/>
    </row>
    <row r="174" spans="1:8" x14ac:dyDescent="0.2">
      <c r="A174" s="40" t="s">
        <v>69</v>
      </c>
      <c r="B174" s="40"/>
      <c r="C174" s="40"/>
      <c r="D174" s="40"/>
      <c r="E174" s="40"/>
      <c r="F174" s="40"/>
      <c r="G174" s="40"/>
      <c r="H174" s="40"/>
    </row>
    <row r="175" spans="1:8" s="1" customFormat="1" x14ac:dyDescent="0.2">
      <c r="A175" s="6" t="s">
        <v>19</v>
      </c>
      <c r="B175" s="19"/>
      <c r="C175" s="19"/>
      <c r="D175" s="19"/>
      <c r="E175" s="19"/>
      <c r="F175" s="19"/>
      <c r="G175" s="19"/>
      <c r="H175" s="19"/>
    </row>
    <row r="176" spans="1:8" ht="12.75" customHeight="1" x14ac:dyDescent="0.2">
      <c r="A176" s="19"/>
      <c r="B176" s="19"/>
      <c r="C176" s="19"/>
      <c r="D176" s="19"/>
      <c r="E176" s="19"/>
      <c r="F176" s="19"/>
      <c r="G176" s="19"/>
      <c r="H176" s="19"/>
    </row>
    <row r="177" spans="1:1" ht="12" customHeight="1" x14ac:dyDescent="0.2">
      <c r="A177" s="18" t="s">
        <v>1</v>
      </c>
    </row>
  </sheetData>
  <mergeCells count="7">
    <mergeCell ref="A174:H174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  <ignoredErrors>
    <ignoredError sqref="B1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cp:lastPrinted>2022-05-09T05:04:02Z</cp:lastPrinted>
  <dcterms:created xsi:type="dcterms:W3CDTF">2021-06-24T17:09:49Z</dcterms:created>
  <dcterms:modified xsi:type="dcterms:W3CDTF">2022-09-01T00:53:49Z</dcterms:modified>
</cp:coreProperties>
</file>