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10215" windowHeight="7350"/>
  </bookViews>
  <sheets>
    <sheet name="grado_myd" sheetId="1" r:id="rId1"/>
  </sheets>
  <externalReferences>
    <externalReference r:id="rId2"/>
  </externalReferences>
  <definedNames>
    <definedName name="_xlnm.Database" localSheetId="0">grado_myd!$A$5:$D$162</definedName>
    <definedName name="_xlnm.Database">#REF!</definedName>
    <definedName name="lllllll" localSheetId="0">#REF!</definedName>
    <definedName name="lllllll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30" i="1" s="1"/>
  <c r="B8" i="1"/>
  <c r="B6" i="1" s="1"/>
  <c r="D6" i="1" s="1"/>
  <c r="C8" i="1"/>
  <c r="C6" i="1" s="1"/>
  <c r="D9" i="1"/>
  <c r="D10" i="1"/>
  <c r="B11" i="1"/>
  <c r="C11" i="1"/>
  <c r="D11" i="1"/>
  <c r="D12" i="1"/>
  <c r="D13" i="1"/>
  <c r="B14" i="1"/>
  <c r="C14" i="1"/>
  <c r="D14" i="1" s="1"/>
  <c r="D15" i="1"/>
  <c r="D16" i="1"/>
  <c r="B17" i="1"/>
  <c r="D17" i="1" s="1"/>
  <c r="C17" i="1"/>
  <c r="D18" i="1"/>
  <c r="D19" i="1"/>
  <c r="D31" i="1" s="1"/>
  <c r="B20" i="1"/>
  <c r="D20" i="1" s="1"/>
  <c r="C20" i="1"/>
  <c r="D21" i="1"/>
  <c r="D22" i="1"/>
  <c r="B23" i="1"/>
  <c r="C23" i="1"/>
  <c r="D23" i="1"/>
  <c r="D24" i="1"/>
  <c r="D25" i="1"/>
  <c r="B26" i="1"/>
  <c r="C26" i="1"/>
  <c r="D26" i="1" s="1"/>
  <c r="D27" i="1"/>
  <c r="D28" i="1"/>
  <c r="D29" i="1"/>
  <c r="B30" i="1"/>
  <c r="B32" i="1" s="1"/>
  <c r="C30" i="1"/>
  <c r="B31" i="1"/>
  <c r="C31" i="1"/>
  <c r="C32" i="1"/>
  <c r="D34" i="1"/>
  <c r="D35" i="1"/>
  <c r="D36" i="1"/>
  <c r="D37" i="1"/>
  <c r="D66" i="1" s="1"/>
  <c r="B38" i="1"/>
  <c r="B33" i="1" s="1"/>
  <c r="D33" i="1" s="1"/>
  <c r="C38" i="1"/>
  <c r="C33" i="1" s="1"/>
  <c r="D39" i="1"/>
  <c r="D40" i="1"/>
  <c r="B41" i="1"/>
  <c r="C41" i="1"/>
  <c r="D41" i="1"/>
  <c r="D42" i="1"/>
  <c r="D43" i="1"/>
  <c r="D44" i="1"/>
  <c r="B45" i="1"/>
  <c r="D45" i="1" s="1"/>
  <c r="C45" i="1"/>
  <c r="D46" i="1"/>
  <c r="D47" i="1"/>
  <c r="B48" i="1"/>
  <c r="D48" i="1" s="1"/>
  <c r="C48" i="1"/>
  <c r="D49" i="1"/>
  <c r="D50" i="1"/>
  <c r="B51" i="1"/>
  <c r="C51" i="1"/>
  <c r="D51" i="1"/>
  <c r="D52" i="1"/>
  <c r="D53" i="1"/>
  <c r="B54" i="1"/>
  <c r="C54" i="1"/>
  <c r="D54" i="1" s="1"/>
  <c r="D55" i="1"/>
  <c r="D56" i="1"/>
  <c r="B57" i="1"/>
  <c r="D57" i="1" s="1"/>
  <c r="C57" i="1"/>
  <c r="D58" i="1"/>
  <c r="D59" i="1"/>
  <c r="B60" i="1"/>
  <c r="D60" i="1" s="1"/>
  <c r="C60" i="1"/>
  <c r="D61" i="1"/>
  <c r="D62" i="1"/>
  <c r="B63" i="1"/>
  <c r="C63" i="1"/>
  <c r="D63" i="1"/>
  <c r="D64" i="1"/>
  <c r="B65" i="1"/>
  <c r="C65" i="1"/>
  <c r="D65" i="1"/>
  <c r="D67" i="1" s="1"/>
  <c r="B66" i="1"/>
  <c r="C66" i="1"/>
  <c r="C67" i="1" s="1"/>
  <c r="B67" i="1"/>
  <c r="D69" i="1"/>
  <c r="D70" i="1"/>
  <c r="B71" i="1"/>
  <c r="B68" i="1" s="1"/>
  <c r="C71" i="1"/>
  <c r="D72" i="1"/>
  <c r="D71" i="1" s="1"/>
  <c r="D73" i="1"/>
  <c r="D103" i="1" s="1"/>
  <c r="B74" i="1"/>
  <c r="C74" i="1"/>
  <c r="D74" i="1"/>
  <c r="D75" i="1"/>
  <c r="D76" i="1"/>
  <c r="D77" i="1"/>
  <c r="D78" i="1"/>
  <c r="D79" i="1"/>
  <c r="D80" i="1"/>
  <c r="B81" i="1"/>
  <c r="C81" i="1"/>
  <c r="D81" i="1"/>
  <c r="D82" i="1"/>
  <c r="D83" i="1"/>
  <c r="D84" i="1"/>
  <c r="D85" i="1"/>
  <c r="D86" i="1"/>
  <c r="D87" i="1"/>
  <c r="D88" i="1"/>
  <c r="D89" i="1"/>
  <c r="B90" i="1"/>
  <c r="C90" i="1"/>
  <c r="D90" i="1" s="1"/>
  <c r="D91" i="1"/>
  <c r="D92" i="1"/>
  <c r="B93" i="1"/>
  <c r="C93" i="1"/>
  <c r="D93" i="1"/>
  <c r="D94" i="1"/>
  <c r="D95" i="1"/>
  <c r="B96" i="1"/>
  <c r="C96" i="1"/>
  <c r="D96" i="1" s="1"/>
  <c r="D97" i="1"/>
  <c r="D98" i="1"/>
  <c r="B99" i="1"/>
  <c r="D99" i="1" s="1"/>
  <c r="C99" i="1"/>
  <c r="D100" i="1"/>
  <c r="D101" i="1"/>
  <c r="B102" i="1"/>
  <c r="D102" i="1" s="1"/>
  <c r="D104" i="1" s="1"/>
  <c r="C102" i="1"/>
  <c r="B103" i="1"/>
  <c r="C103" i="1"/>
  <c r="C104" i="1"/>
  <c r="D106" i="1"/>
  <c r="B107" i="1"/>
  <c r="B105" i="1" s="1"/>
  <c r="C107" i="1"/>
  <c r="C105" i="1" s="1"/>
  <c r="D107" i="1"/>
  <c r="D108" i="1"/>
  <c r="D109" i="1"/>
  <c r="B110" i="1"/>
  <c r="C110" i="1"/>
  <c r="D110" i="1" s="1"/>
  <c r="D111" i="1"/>
  <c r="D112" i="1"/>
  <c r="D113" i="1"/>
  <c r="D154" i="1" s="1"/>
  <c r="B114" i="1"/>
  <c r="D114" i="1" s="1"/>
  <c r="C114" i="1"/>
  <c r="D115" i="1"/>
  <c r="D153" i="1" s="1"/>
  <c r="D155" i="1" s="1"/>
  <c r="D116" i="1"/>
  <c r="B117" i="1"/>
  <c r="C117" i="1"/>
  <c r="D117" i="1"/>
  <c r="D118" i="1"/>
  <c r="D119" i="1"/>
  <c r="B120" i="1"/>
  <c r="C120" i="1"/>
  <c r="D120" i="1" s="1"/>
  <c r="D121" i="1"/>
  <c r="D122" i="1"/>
  <c r="B123" i="1"/>
  <c r="D123" i="1" s="1"/>
  <c r="C123" i="1"/>
  <c r="D124" i="1"/>
  <c r="D125" i="1"/>
  <c r="B126" i="1"/>
  <c r="D126" i="1" s="1"/>
  <c r="C126" i="1"/>
  <c r="D127" i="1"/>
  <c r="D128" i="1"/>
  <c r="B129" i="1"/>
  <c r="C129" i="1"/>
  <c r="D129" i="1"/>
  <c r="D130" i="1"/>
  <c r="D131" i="1"/>
  <c r="B132" i="1"/>
  <c r="C132" i="1"/>
  <c r="D132" i="1" s="1"/>
  <c r="D133" i="1"/>
  <c r="D134" i="1"/>
  <c r="D135" i="1"/>
  <c r="B136" i="1"/>
  <c r="D136" i="1" s="1"/>
  <c r="C136" i="1"/>
  <c r="D137" i="1"/>
  <c r="D138" i="1"/>
  <c r="B139" i="1"/>
  <c r="C139" i="1"/>
  <c r="D139" i="1"/>
  <c r="D140" i="1"/>
  <c r="D141" i="1"/>
  <c r="B142" i="1"/>
  <c r="C142" i="1"/>
  <c r="D142" i="1" s="1"/>
  <c r="D143" i="1"/>
  <c r="D144" i="1"/>
  <c r="B145" i="1"/>
  <c r="D145" i="1" s="1"/>
  <c r="C145" i="1"/>
  <c r="D146" i="1"/>
  <c r="D147" i="1"/>
  <c r="D148" i="1"/>
  <c r="D149" i="1"/>
  <c r="D150" i="1"/>
  <c r="B151" i="1"/>
  <c r="D151" i="1" s="1"/>
  <c r="C151" i="1"/>
  <c r="D152" i="1"/>
  <c r="B153" i="1"/>
  <c r="B157" i="1" s="1"/>
  <c r="B160" i="1" s="1"/>
  <c r="C153" i="1"/>
  <c r="C157" i="1" s="1"/>
  <c r="C160" i="1" s="1"/>
  <c r="B154" i="1"/>
  <c r="C154" i="1"/>
  <c r="C158" i="1" s="1"/>
  <c r="B158" i="1"/>
  <c r="D158" i="1" l="1"/>
  <c r="D105" i="1"/>
  <c r="D32" i="1"/>
  <c r="D157" i="1"/>
  <c r="D160" i="1" s="1"/>
  <c r="C155" i="1"/>
  <c r="B104" i="1"/>
  <c r="D38" i="1"/>
  <c r="D8" i="1"/>
  <c r="C68" i="1"/>
  <c r="D68" i="1" s="1"/>
  <c r="B155" i="1"/>
</calcChain>
</file>

<file path=xl/sharedStrings.xml><?xml version="1.0" encoding="utf-8"?>
<sst xmlns="http://schemas.openxmlformats.org/spreadsheetml/2006/main" count="155" uniqueCount="146">
  <si>
    <t>FUENTE: Dirección General de Administración Escolar, UNAM.</t>
  </si>
  <si>
    <t>T O T A L</t>
  </si>
  <si>
    <t>Doctorado</t>
  </si>
  <si>
    <t>Maestría</t>
  </si>
  <si>
    <t>doctorado</t>
  </si>
  <si>
    <t>maestria</t>
  </si>
  <si>
    <t>Maestría en Diseño Industrial</t>
  </si>
  <si>
    <t>Programa de Posgrado en Diseño Industrial</t>
  </si>
  <si>
    <t>Doctorado en Artes y Diseño</t>
  </si>
  <si>
    <t>Maestría en Docencia en Artes y Diseño</t>
  </si>
  <si>
    <t>Maestría en Diseño y Comunicación Visual</t>
  </si>
  <si>
    <t>Maestría en Cine Documental</t>
  </si>
  <si>
    <t>Maestría en Artes Visuales</t>
  </si>
  <si>
    <t>Posgrado en Artes y Diseño</t>
  </si>
  <si>
    <t>Doctorado en Urbanismo</t>
  </si>
  <si>
    <t>Maestría en Urbanismo</t>
  </si>
  <si>
    <t>Maestría y Doctorado en Urbanismo</t>
  </si>
  <si>
    <t>Doctorado en Pedagogía</t>
  </si>
  <si>
    <t>Maestría en Pedagogía</t>
  </si>
  <si>
    <t>Maestría y Doctorado en Pedagogía</t>
  </si>
  <si>
    <t>Doctorado en Música</t>
  </si>
  <si>
    <t>Maestría en Música</t>
  </si>
  <si>
    <t>Maestría y Doctorado en Música</t>
  </si>
  <si>
    <t>Doctorado en Lingüística</t>
  </si>
  <si>
    <t>Maestría en Lingüística Hispánica</t>
  </si>
  <si>
    <t>Maestría en Lingüística Aplicada</t>
  </si>
  <si>
    <t>Maestría y Doctorado en Lingüística</t>
  </si>
  <si>
    <t>Doctorado en Letras</t>
  </si>
  <si>
    <t>Maestría en Letras</t>
  </si>
  <si>
    <t>Maestría y Doctorado en Letras</t>
  </si>
  <si>
    <t>Doctorado en Historia del Arte</t>
  </si>
  <si>
    <t>Maestría en Historia del Arte</t>
  </si>
  <si>
    <t>Maestría, Doctorado y Especialización en Historia del Arte</t>
  </si>
  <si>
    <t>Doctorado en Historia</t>
  </si>
  <si>
    <t>Maestría en Historia</t>
  </si>
  <si>
    <t>Maestría y Doctorado en Historia</t>
  </si>
  <si>
    <t>Doctorado en Filosofía de la Ciencia</t>
  </si>
  <si>
    <t>Maestría en Filosofía de la Ciencia</t>
  </si>
  <si>
    <t>Maestría y Doctorado en Filosofía de la Ciencia</t>
  </si>
  <si>
    <t>Doctorado en Filosofía</t>
  </si>
  <si>
    <t>Maestría en Filosofía</t>
  </si>
  <si>
    <t>Maestría y Doctorado en Filosofía</t>
  </si>
  <si>
    <t>Doctorado en Estudios Mesoamericanos</t>
  </si>
  <si>
    <t>Maestría en Estudios Mesoamericanos</t>
  </si>
  <si>
    <t>Maestría y Doctorado en Estudios Mesoamericanos</t>
  </si>
  <si>
    <t>Doctorado en Bibliotecología y Estudios de la Información</t>
  </si>
  <si>
    <t>Maestría en Bibliotecología y Estudios de la Información (a Distancia)</t>
  </si>
  <si>
    <t>Maestría en Bibliotecología y Estudios de la Información</t>
  </si>
  <si>
    <t>Maestría y Doctorado en Bibliotecología y Estudios de la Información</t>
  </si>
  <si>
    <t>Doctorado en Arquitectura</t>
  </si>
  <si>
    <t>Maestría en Arquitectura</t>
  </si>
  <si>
    <t>Maestría y Doctorado en Arquitectura</t>
  </si>
  <si>
    <t>Maestría en Docencia para la Educación Media Superior</t>
  </si>
  <si>
    <t>HUMANIDADES Y ARTES</t>
  </si>
  <si>
    <t>Doctorado en Geografía</t>
  </si>
  <si>
    <t>Maestría en Geografía</t>
  </si>
  <si>
    <t>Posgrado en Geografía</t>
  </si>
  <si>
    <t>Doctorado en Estudios Latinoamericanos</t>
  </si>
  <si>
    <t>Maestría en Estudios Latinoamericanos</t>
  </si>
  <si>
    <t>Posgrado en Estudios Latinoamericanos</t>
  </si>
  <si>
    <t>Doctorado en Economía</t>
  </si>
  <si>
    <t>Maestría en Economía</t>
  </si>
  <si>
    <t>Posgrado en Economía</t>
  </si>
  <si>
    <t>Doctorado en Derecho</t>
  </si>
  <si>
    <t>Maestría en Derecho</t>
  </si>
  <si>
    <t>Posgrado en Derecho</t>
  </si>
  <si>
    <t>Doctorado en Ciencias Políticas y Sociales</t>
  </si>
  <si>
    <t>Maestría en Relaciones Internacionales</t>
  </si>
  <si>
    <t>Maestría en Gobierno y Asuntos Públicos</t>
  </si>
  <si>
    <t>Maestría en Estudios Políticos y Sociales</t>
  </si>
  <si>
    <t>Maestría en Estudios México - Estados Unidos</t>
  </si>
  <si>
    <t>Maestría en Estudios en Relaciones Internacionales</t>
  </si>
  <si>
    <t>Maestría en Demografía Social</t>
  </si>
  <si>
    <t>Maestría en Comunicación</t>
  </si>
  <si>
    <t>Posgrado en Ciencias Políticas y Sociales</t>
  </si>
  <si>
    <t>Doctorado en Ciencias de la Administrativa</t>
  </si>
  <si>
    <t>Maestría en Informática Administrativa</t>
  </si>
  <si>
    <t>Maestría en Finanzas</t>
  </si>
  <si>
    <t>Maestría en Auditoría</t>
  </si>
  <si>
    <t>Maestría en Alta Dirección</t>
  </si>
  <si>
    <t>Maestría en Administración</t>
  </si>
  <si>
    <t>Posgrado en Ciencias de la Administración</t>
  </si>
  <si>
    <t>Doctorado en Antropología</t>
  </si>
  <si>
    <t>Maestría en Antropología</t>
  </si>
  <si>
    <t>Posgrado en Antropología</t>
  </si>
  <si>
    <t>Maestría en Trabajo Social</t>
  </si>
  <si>
    <t>CIENCIAS SOCIALES</t>
  </si>
  <si>
    <t>Doctorado en Medicina</t>
  </si>
  <si>
    <t>Programa combinado en Medicina (Licenciatura y Doctorado)</t>
  </si>
  <si>
    <t>Doctorado en Ciencias del Mar y Limnología</t>
  </si>
  <si>
    <t>Maestría en Ciencias del Mar y Limnología</t>
  </si>
  <si>
    <t>Posgrado en Ciencias del Mar y Limnología</t>
  </si>
  <si>
    <t>Doctorado en Ciencias de la Sostenibilidad</t>
  </si>
  <si>
    <t>Maestría en Ciencias de la Sostenibilidad</t>
  </si>
  <si>
    <t>Posgrado en Ciencias de la Sostenibilidad</t>
  </si>
  <si>
    <t>Doctorado en Ciencias Biológicas</t>
  </si>
  <si>
    <t>Maestría en Ciencias Biológicas</t>
  </si>
  <si>
    <t>Posgrado en Ciencias Biológicas</t>
  </si>
  <si>
    <t>Doctorado en Psicología</t>
  </si>
  <si>
    <t>Maestría en Psicología</t>
  </si>
  <si>
    <t>Maestría y Doctorado en Psicología</t>
  </si>
  <si>
    <t>Doctorado en Ciencias Químicas</t>
  </si>
  <si>
    <t>Maestría en Ciencias Químicas</t>
  </si>
  <si>
    <t>Maestría y Doctorado en Ciencias Químicas</t>
  </si>
  <si>
    <t>Doctorado en Ciencias Médicas, Odontológicas y de la salud</t>
  </si>
  <si>
    <t>Maestría en Ciencias Médicas, Odontológicas y de la salud</t>
  </si>
  <si>
    <t>Maestría y Doctorado en Ciencias Médicas, Odontológicas y de la Salud</t>
  </si>
  <si>
    <t>Doctorado en Ciencias de la Producción y de la Salud Animal</t>
  </si>
  <si>
    <t>Maestría en Medicina Veterinaria y Zootecnia</t>
  </si>
  <si>
    <t>Maestría en Ciencias de la Producción y de la Salud Animal</t>
  </si>
  <si>
    <t>Maestría y Doctorado en Ciencias de la Producción y de la Salud Animal</t>
  </si>
  <si>
    <t>Doctorado en Ciencias (Bioquímicas)</t>
  </si>
  <si>
    <t>Maestría en Ciencias (Bioquímicas)</t>
  </si>
  <si>
    <t>Maestría y Doctorado en Ciencias Bioquímicas</t>
  </si>
  <si>
    <t>Doctorado en Ciencias Biomédicas</t>
  </si>
  <si>
    <t>Maestría en Enfermería</t>
  </si>
  <si>
    <t>Maestría en Ciencias Neurobiología</t>
  </si>
  <si>
    <t>CIENIAS BIOLÓGICAS, QUÍMICAS Y DE LA SALUD</t>
  </si>
  <si>
    <t>Doctorado en Ciencias (Física)</t>
  </si>
  <si>
    <t>Maestría en Ciencias (Física Médica)</t>
  </si>
  <si>
    <t>Maestría en Ciencias (Física)</t>
  </si>
  <si>
    <t>Posgrado en Ciencias Físicas</t>
  </si>
  <si>
    <t>Doctorado en Ciencias de la Tierra</t>
  </si>
  <si>
    <t>Maestría en Ciencias de la Tierra</t>
  </si>
  <si>
    <t>Posgrado en Ciencias de la Tierra</t>
  </si>
  <si>
    <t>Doctorado en Ciencia e Ingeniería de Materiales</t>
  </si>
  <si>
    <t>Maestría en Ciencia e Ingeniería de Materiales</t>
  </si>
  <si>
    <t>Posgrado en Ciencia e Ingeniería de Materiales</t>
  </si>
  <si>
    <t>Doctorado en Ciencia e Ingeniería de la Computación</t>
  </si>
  <si>
    <t>Maestría en Ciencia e Ingeniería de la Computación</t>
  </si>
  <si>
    <t>Posgrado en Ciencia e Ingeniería de la Computación</t>
  </si>
  <si>
    <t>Doctorado en Ciencias (Astrofísica)</t>
  </si>
  <si>
    <t>Maestría en Ciencias (Astrofísica)</t>
  </si>
  <si>
    <t>Posgrado en Astrofísica</t>
  </si>
  <si>
    <t>Doctorado en Ingeniería</t>
  </si>
  <si>
    <t>Maestría en Ingeniería</t>
  </si>
  <si>
    <t>Maestría y Doctorado en Ingeniería</t>
  </si>
  <si>
    <t>Doctorado en Ciencias (Matemáticas)</t>
  </si>
  <si>
    <t>Maestría en Ciencias (Matemáticas)</t>
  </si>
  <si>
    <t>Maestría y Doctorado en Ciencias Matemáticas</t>
  </si>
  <si>
    <t>CIENCIAS FÍSICO MATEMÁTICAS E INGENIERÍAS</t>
  </si>
  <si>
    <t>Total</t>
  </si>
  <si>
    <t>Mujeres</t>
  </si>
  <si>
    <t>Hombres</t>
  </si>
  <si>
    <t>Área / Programa / Plan de estudios</t>
  </si>
  <si>
    <t>UNAM. EXÁMENES DE GRADO DE MAESTRÍA Y DOCTORADO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</si>
</sst>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8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charset val="1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5" fillId="0" borderId="0"/>
    <xf numFmtId="0" fontId="6" fillId="0" borderId="0"/>
  </cellStyleXfs>
  <cellXfs count="84">
    <xf numFmtId="0" fontId="0" fillId="0" borderId="0" xfId="0"/>
    <xf numFmtId="0" fontId="1" fillId="0" borderId="0" xfId="1" applyFont="1"/>
    <xf numFmtId="1" fontId="1" fillId="0" borderId="0" xfId="1" applyNumberFormat="1" applyFont="1" applyAlignment="1">
      <alignment vertical="center"/>
    </xf>
    <xf numFmtId="1" fontId="1" fillId="0" borderId="0" xfId="1" applyNumberFormat="1" applyFont="1" applyFill="1" applyAlignment="1">
      <alignment vertical="center"/>
    </xf>
    <xf numFmtId="3" fontId="0" fillId="0" borderId="0" xfId="2" applyNumberFormat="1" applyFont="1"/>
    <xf numFmtId="3" fontId="0" fillId="0" borderId="0" xfId="2" applyNumberFormat="1" applyFont="1" applyAlignment="1">
      <alignment vertical="center"/>
    </xf>
    <xf numFmtId="3" fontId="0" fillId="0" borderId="0" xfId="2" applyNumberFormat="1" applyFont="1" applyFill="1" applyAlignment="1">
      <alignment vertical="center"/>
    </xf>
    <xf numFmtId="3" fontId="3" fillId="0" borderId="0" xfId="2" applyNumberFormat="1" applyFont="1" applyAlignment="1">
      <alignment vertical="center"/>
    </xf>
    <xf numFmtId="3" fontId="4" fillId="2" borderId="0" xfId="2" applyNumberFormat="1" applyFont="1" applyFill="1" applyAlignment="1">
      <alignment horizontal="right" vertical="center"/>
    </xf>
    <xf numFmtId="3" fontId="4" fillId="2" borderId="0" xfId="2" applyNumberFormat="1" applyFont="1" applyFill="1" applyAlignment="1">
      <alignment vertical="center"/>
    </xf>
    <xf numFmtId="3" fontId="0" fillId="0" borderId="0" xfId="2" applyNumberFormat="1" applyFont="1" applyAlignment="1">
      <alignment horizontal="right" vertical="center"/>
    </xf>
    <xf numFmtId="3" fontId="0" fillId="0" borderId="0" xfId="2" applyNumberFormat="1" applyFont="1" applyFill="1" applyAlignment="1">
      <alignment horizontal="right" vertical="center"/>
    </xf>
    <xf numFmtId="0" fontId="0" fillId="0" borderId="0" xfId="2" applyFont="1"/>
    <xf numFmtId="3" fontId="4" fillId="0" borderId="0" xfId="2" applyNumberFormat="1" applyFont="1" applyFill="1" applyBorder="1" applyAlignment="1">
      <alignment horizontal="right" vertical="center"/>
    </xf>
    <xf numFmtId="3" fontId="4" fillId="0" borderId="0" xfId="2" applyNumberFormat="1" applyFont="1" applyBorder="1" applyAlignment="1">
      <alignment vertical="center"/>
    </xf>
    <xf numFmtId="3" fontId="0" fillId="0" borderId="0" xfId="2" applyNumberFormat="1" applyFont="1" applyAlignment="1">
      <alignment horizontal="left" indent="1"/>
    </xf>
    <xf numFmtId="3" fontId="0" fillId="0" borderId="0" xfId="3" quotePrefix="1" applyNumberFormat="1" applyFont="1" applyFill="1" applyAlignment="1">
      <alignment horizontal="right" vertical="center"/>
    </xf>
    <xf numFmtId="0" fontId="0" fillId="0" borderId="0" xfId="3" applyNumberFormat="1" applyFont="1" applyAlignment="1">
      <alignment horizontal="left" vertical="center"/>
    </xf>
    <xf numFmtId="3" fontId="1" fillId="0" borderId="0" xfId="3" quotePrefix="1" applyNumberFormat="1" applyFont="1" applyFill="1" applyAlignment="1">
      <alignment horizontal="right" vertical="center"/>
    </xf>
    <xf numFmtId="0" fontId="1" fillId="0" borderId="0" xfId="3" applyNumberFormat="1" applyFont="1" applyAlignment="1">
      <alignment horizontal="left" vertical="center" indent="2"/>
    </xf>
    <xf numFmtId="3" fontId="4" fillId="0" borderId="0" xfId="3" quotePrefix="1" applyNumberFormat="1" applyFont="1" applyFill="1" applyAlignment="1">
      <alignment horizontal="right" vertical="center"/>
    </xf>
    <xf numFmtId="0" fontId="4" fillId="0" borderId="0" xfId="3" applyNumberFormat="1" applyFont="1" applyAlignment="1">
      <alignment horizontal="left" vertical="center" indent="1"/>
    </xf>
    <xf numFmtId="0" fontId="1" fillId="0" borderId="0" xfId="1" applyNumberFormat="1" applyFill="1" applyAlignment="1">
      <alignment vertical="center"/>
    </xf>
    <xf numFmtId="3" fontId="0" fillId="0" borderId="0" xfId="0" applyNumberFormat="1" applyAlignment="1">
      <alignment horizontal="right" vertical="center"/>
    </xf>
    <xf numFmtId="0" fontId="0" fillId="0" borderId="0" xfId="3" applyNumberFormat="1" applyFont="1" applyAlignment="1">
      <alignment horizontal="left" vertical="center" indent="2"/>
    </xf>
    <xf numFmtId="0" fontId="0" fillId="0" borderId="0" xfId="3" quotePrefix="1" applyNumberFormat="1" applyFont="1" applyAlignment="1">
      <alignment horizontal="left" vertical="center" indent="2"/>
    </xf>
    <xf numFmtId="0" fontId="4" fillId="0" borderId="0" xfId="3" quotePrefix="1" applyNumberFormat="1" applyFont="1" applyAlignment="1">
      <alignment horizontal="left" vertical="center" indent="1"/>
    </xf>
    <xf numFmtId="0" fontId="4" fillId="0" borderId="0" xfId="3" applyNumberFormat="1" applyFont="1" applyFill="1" applyAlignment="1">
      <alignment horizontal="left" vertical="center" indent="1"/>
    </xf>
    <xf numFmtId="0" fontId="1" fillId="0" borderId="0" xfId="1" quotePrefix="1" applyNumberFormat="1" applyFont="1" applyFill="1" applyAlignment="1">
      <alignment horizontal="right" vertical="center"/>
    </xf>
    <xf numFmtId="0" fontId="4" fillId="0" borderId="0" xfId="1" quotePrefix="1" applyNumberFormat="1" applyFont="1" applyFill="1" applyAlignment="1">
      <alignment horizontal="right" vertical="center"/>
    </xf>
    <xf numFmtId="3" fontId="1" fillId="0" borderId="0" xfId="1" applyNumberFormat="1" applyFont="1" applyFill="1" applyAlignment="1">
      <alignment horizontal="right" vertical="center"/>
    </xf>
    <xf numFmtId="1" fontId="1" fillId="0" borderId="0" xfId="1" applyNumberFormat="1" applyFont="1" applyFill="1" applyAlignment="1">
      <alignment horizontal="right" vertical="center"/>
    </xf>
    <xf numFmtId="0" fontId="0" fillId="0" borderId="0" xfId="3" quotePrefix="1" applyNumberFormat="1" applyFont="1" applyFill="1" applyAlignment="1">
      <alignment horizontal="left" vertical="center" indent="2"/>
    </xf>
    <xf numFmtId="3" fontId="4" fillId="0" borderId="0" xfId="3" quotePrefix="1" applyNumberFormat="1" applyFont="1" applyFill="1" applyBorder="1" applyAlignment="1">
      <alignment horizontal="right" vertical="center"/>
    </xf>
    <xf numFmtId="0" fontId="4" fillId="0" borderId="0" xfId="3" applyNumberFormat="1" applyFont="1" applyFill="1" applyBorder="1" applyAlignment="1">
      <alignment horizontal="left" vertical="center" indent="1"/>
    </xf>
    <xf numFmtId="0" fontId="0" fillId="0" borderId="0" xfId="3" quotePrefix="1" applyNumberFormat="1" applyFont="1" applyBorder="1" applyAlignment="1">
      <alignment horizontal="left" vertical="center" indent="2"/>
    </xf>
    <xf numFmtId="0" fontId="1" fillId="0" borderId="0" xfId="3" quotePrefix="1" applyNumberFormat="1" applyFont="1" applyAlignment="1">
      <alignment horizontal="left" vertical="center" indent="2"/>
    </xf>
    <xf numFmtId="1" fontId="4" fillId="0" borderId="0" xfId="2" applyNumberFormat="1" applyFont="1" applyAlignment="1">
      <alignment vertical="center"/>
    </xf>
    <xf numFmtId="3" fontId="1" fillId="0" borderId="0" xfId="1" quotePrefix="1" applyNumberFormat="1" applyFont="1" applyFill="1" applyAlignment="1">
      <alignment horizontal="right" vertical="center"/>
    </xf>
    <xf numFmtId="3" fontId="4" fillId="0" borderId="0" xfId="2" applyNumberFormat="1" applyFont="1" applyAlignment="1">
      <alignment horizontal="left" vertical="center" indent="1"/>
    </xf>
    <xf numFmtId="3" fontId="4" fillId="0" borderId="0" xfId="2" applyNumberFormat="1" applyFont="1" applyFill="1" applyAlignment="1">
      <alignment horizontal="left" vertical="center" indent="1"/>
    </xf>
    <xf numFmtId="3" fontId="0" fillId="0" borderId="0" xfId="2" applyNumberFormat="1" applyFont="1" applyFill="1"/>
    <xf numFmtId="3" fontId="1" fillId="0" borderId="0" xfId="2" applyNumberFormat="1" applyFont="1" applyFill="1"/>
    <xf numFmtId="3" fontId="1" fillId="0" borderId="0" xfId="2" applyNumberFormat="1" applyFont="1" applyFill="1" applyAlignment="1">
      <alignment horizontal="left" vertical="center" indent="2"/>
    </xf>
    <xf numFmtId="0" fontId="6" fillId="0" borderId="0" xfId="4" applyFont="1" applyFill="1" applyAlignment="1">
      <alignment horizontal="right" vertical="center"/>
    </xf>
    <xf numFmtId="3" fontId="1" fillId="0" borderId="0" xfId="2" applyNumberFormat="1" applyFont="1" applyAlignment="1">
      <alignment horizontal="left" vertical="center" indent="2"/>
    </xf>
    <xf numFmtId="3" fontId="0" fillId="0" borderId="0" xfId="2" applyNumberFormat="1" applyFont="1" applyAlignment="1">
      <alignment horizontal="left" vertical="center" indent="2"/>
    </xf>
    <xf numFmtId="3" fontId="1" fillId="0" borderId="0" xfId="2" applyNumberFormat="1" applyFont="1" applyFill="1" applyAlignment="1">
      <alignment horizontal="right" vertical="center"/>
    </xf>
    <xf numFmtId="3" fontId="4" fillId="0" borderId="0" xfId="3" quotePrefix="1" applyNumberFormat="1" applyFont="1" applyAlignment="1">
      <alignment horizontal="right" vertical="center"/>
    </xf>
    <xf numFmtId="1" fontId="4" fillId="0" borderId="0" xfId="2" applyNumberFormat="1" applyFont="1" applyAlignment="1">
      <alignment horizontal="left" vertical="center" indent="1"/>
    </xf>
    <xf numFmtId="0" fontId="0" fillId="0" borderId="0" xfId="3" quotePrefix="1" applyNumberFormat="1" applyFont="1" applyAlignment="1">
      <alignment horizontal="left" vertical="center"/>
    </xf>
    <xf numFmtId="3" fontId="7" fillId="0" borderId="0" xfId="2" applyNumberFormat="1" applyFont="1"/>
    <xf numFmtId="0" fontId="0" fillId="0" borderId="0" xfId="0" applyAlignment="1">
      <alignment horizontal="left" indent="2"/>
    </xf>
    <xf numFmtId="3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indent="1"/>
    </xf>
    <xf numFmtId="3" fontId="0" fillId="0" borderId="0" xfId="0" applyNumberFormat="1" applyFill="1" applyAlignment="1">
      <alignment horizontal="right" vertical="center"/>
    </xf>
    <xf numFmtId="3" fontId="0" fillId="0" borderId="0" xfId="2" applyNumberFormat="1" applyFont="1" applyFill="1" applyAlignment="1">
      <alignment horizontal="left" vertical="center" indent="2"/>
    </xf>
    <xf numFmtId="0" fontId="0" fillId="0" borderId="0" xfId="4" applyFont="1" applyFill="1" applyAlignment="1">
      <alignment horizontal="right" vertical="center"/>
    </xf>
    <xf numFmtId="0" fontId="1" fillId="0" borderId="0" xfId="1" quotePrefix="1" applyNumberFormat="1" applyFill="1" applyAlignment="1">
      <alignment vertical="center"/>
    </xf>
    <xf numFmtId="3" fontId="4" fillId="0" borderId="0" xfId="2" applyNumberFormat="1" applyFont="1"/>
    <xf numFmtId="3" fontId="4" fillId="0" borderId="0" xfId="1" applyNumberFormat="1" applyFont="1" applyFill="1" applyAlignment="1">
      <alignment horizontal="right" vertical="center"/>
    </xf>
    <xf numFmtId="3" fontId="4" fillId="0" borderId="0" xfId="2" applyNumberFormat="1" applyFont="1" applyFill="1" applyAlignment="1">
      <alignment horizontal="right" vertical="center"/>
    </xf>
    <xf numFmtId="1" fontId="4" fillId="0" borderId="0" xfId="2" applyNumberFormat="1" applyFont="1" applyFill="1" applyAlignment="1">
      <alignment vertical="center"/>
    </xf>
    <xf numFmtId="0" fontId="0" fillId="0" borderId="0" xfId="3" quotePrefix="1" applyNumberFormat="1" applyFont="1" applyFill="1" applyAlignment="1">
      <alignment horizontal="left" vertical="center"/>
    </xf>
    <xf numFmtId="0" fontId="0" fillId="0" borderId="0" xfId="3" applyNumberFormat="1" applyFont="1" applyFill="1" applyAlignment="1">
      <alignment horizontal="left" vertical="center"/>
    </xf>
    <xf numFmtId="1" fontId="4" fillId="0" borderId="0" xfId="2" applyNumberFormat="1" applyFont="1" applyFill="1" applyAlignment="1">
      <alignment horizontal="left" vertical="center" indent="1"/>
    </xf>
    <xf numFmtId="0" fontId="0" fillId="0" borderId="0" xfId="3" applyNumberFormat="1" applyFont="1" applyFill="1" applyAlignment="1">
      <alignment horizontal="left" vertical="center" indent="2"/>
    </xf>
    <xf numFmtId="1" fontId="4" fillId="0" borderId="0" xfId="1" applyNumberFormat="1" applyFont="1" applyFill="1" applyAlignment="1">
      <alignment horizontal="right" vertical="center"/>
    </xf>
    <xf numFmtId="1" fontId="1" fillId="0" borderId="0" xfId="1" applyNumberFormat="1" applyFont="1" applyFill="1" applyAlignment="1">
      <alignment horizontal="left" vertical="center" indent="2"/>
    </xf>
    <xf numFmtId="3" fontId="4" fillId="0" borderId="0" xfId="2" applyNumberFormat="1" applyFont="1" applyAlignment="1">
      <alignment vertical="center"/>
    </xf>
    <xf numFmtId="0" fontId="1" fillId="0" borderId="0" xfId="1" applyFont="1" applyBorder="1" applyAlignment="1">
      <alignment vertical="center"/>
    </xf>
    <xf numFmtId="0" fontId="1" fillId="0" borderId="0" xfId="1" applyFont="1" applyFill="1" applyBorder="1" applyAlignment="1">
      <alignment vertical="center"/>
    </xf>
    <xf numFmtId="1" fontId="1" fillId="0" borderId="0" xfId="1" applyNumberFormat="1" applyFont="1" applyBorder="1" applyAlignment="1">
      <alignment vertical="center"/>
    </xf>
    <xf numFmtId="0" fontId="3" fillId="0" borderId="0" xfId="1" applyFont="1"/>
    <xf numFmtId="0" fontId="9" fillId="2" borderId="0" xfId="1" quotePrefix="1" applyFont="1" applyFill="1" applyBorder="1" applyAlignment="1">
      <alignment horizontal="center" vertical="center"/>
    </xf>
    <xf numFmtId="1" fontId="9" fillId="2" borderId="0" xfId="1" quotePrefix="1" applyNumberFormat="1" applyFont="1" applyFill="1" applyBorder="1" applyAlignment="1">
      <alignment horizontal="center" vertical="center"/>
    </xf>
    <xf numFmtId="1" fontId="9" fillId="2" borderId="0" xfId="1" applyNumberFormat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Continuous" vertical="center"/>
    </xf>
    <xf numFmtId="0" fontId="1" fillId="0" borderId="0" xfId="1" applyFont="1" applyFill="1" applyBorder="1" applyAlignment="1">
      <alignment horizontal="centerContinuous" vertical="center"/>
    </xf>
    <xf numFmtId="1" fontId="1" fillId="0" borderId="0" xfId="1" applyNumberFormat="1" applyFont="1" applyBorder="1" applyAlignment="1">
      <alignment horizontal="centerContinuous" vertical="center"/>
    </xf>
    <xf numFmtId="0" fontId="1" fillId="0" borderId="0" xfId="1" applyFont="1" applyAlignment="1">
      <alignment horizontal="centerContinuous" vertical="center"/>
    </xf>
    <xf numFmtId="0" fontId="1" fillId="0" borderId="0" xfId="1" applyFont="1" applyFill="1" applyAlignment="1">
      <alignment horizontal="centerContinuous" vertical="center"/>
    </xf>
    <xf numFmtId="1" fontId="4" fillId="0" borderId="0" xfId="1" applyNumberFormat="1" applyFont="1" applyAlignment="1">
      <alignment horizontal="centerContinuous" vertical="center"/>
    </xf>
    <xf numFmtId="1" fontId="4" fillId="0" borderId="0" xfId="1" applyNumberFormat="1" applyFont="1" applyAlignment="1">
      <alignment horizontal="center" vertical="center"/>
    </xf>
  </cellXfs>
  <cellStyles count="5">
    <cellStyle name="Normal" xfId="0" builtinId="0"/>
    <cellStyle name="Normal 3 2" xfId="1"/>
    <cellStyle name="Normal_Maestria Doctorado por Programa 2" xfId="3"/>
    <cellStyle name="Normal_POBESC_3 2" xfId="2"/>
    <cellStyle name="Normal_Programas Maestria y Doctorado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Desktop/valida2021/agendaxls/2%20docencia/3%20ex&#225;menes%20de%20grado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do_esp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1"/>
  <sheetViews>
    <sheetView tabSelected="1" zoomScaleNormal="100" zoomScaleSheetLayoutView="80" workbookViewId="0">
      <selection sqref="A1:D1"/>
    </sheetView>
  </sheetViews>
  <sheetFormatPr baseColWidth="10" defaultColWidth="10.85546875" defaultRowHeight="12.75" x14ac:dyDescent="0.2"/>
  <cols>
    <col min="1" max="1" width="70.5703125" style="2" customWidth="1"/>
    <col min="2" max="3" width="11.42578125" style="3" customWidth="1"/>
    <col min="4" max="4" width="11.42578125" style="2" customWidth="1"/>
    <col min="5" max="16384" width="10.85546875" style="1"/>
  </cols>
  <sheetData>
    <row r="1" spans="1:4" ht="15" customHeight="1" x14ac:dyDescent="0.2">
      <c r="A1" s="83" t="s">
        <v>145</v>
      </c>
      <c r="B1" s="83"/>
      <c r="C1" s="83"/>
      <c r="D1" s="83"/>
    </row>
    <row r="2" spans="1:4" ht="15" customHeight="1" x14ac:dyDescent="0.2">
      <c r="A2" s="82">
        <v>2020</v>
      </c>
      <c r="B2" s="81"/>
      <c r="C2" s="81"/>
      <c r="D2" s="80"/>
    </row>
    <row r="3" spans="1:4" x14ac:dyDescent="0.2">
      <c r="A3" s="79"/>
      <c r="B3" s="78"/>
      <c r="C3" s="78"/>
      <c r="D3" s="77"/>
    </row>
    <row r="4" spans="1:4" s="73" customFormat="1" ht="15" customHeight="1" x14ac:dyDescent="0.2">
      <c r="A4" s="76" t="s">
        <v>144</v>
      </c>
      <c r="B4" s="76" t="s">
        <v>143</v>
      </c>
      <c r="C4" s="75" t="s">
        <v>142</v>
      </c>
      <c r="D4" s="74" t="s">
        <v>141</v>
      </c>
    </row>
    <row r="5" spans="1:4" ht="9" customHeight="1" x14ac:dyDescent="0.2">
      <c r="A5" s="72"/>
      <c r="B5" s="71"/>
      <c r="C5" s="71"/>
      <c r="D5" s="70"/>
    </row>
    <row r="6" spans="1:4" s="4" customFormat="1" ht="15" customHeight="1" x14ac:dyDescent="0.2">
      <c r="A6" s="69" t="s">
        <v>140</v>
      </c>
      <c r="B6" s="61">
        <f>SUM(B7,B8,B11,B14,B17,B20,B23,B26)</f>
        <v>421</v>
      </c>
      <c r="C6" s="61">
        <f>SUM(C7,C8,C11,C14,C17,C20,C23,C26)</f>
        <v>187</v>
      </c>
      <c r="D6" s="61">
        <f>SUM(B6:C6)</f>
        <v>608</v>
      </c>
    </row>
    <row r="7" spans="1:4" s="4" customFormat="1" ht="15" customHeight="1" x14ac:dyDescent="0.2">
      <c r="A7" s="39" t="s">
        <v>52</v>
      </c>
      <c r="B7" s="53">
        <v>4</v>
      </c>
      <c r="C7" s="53">
        <v>4</v>
      </c>
      <c r="D7" s="61">
        <f>SUM(B7:C7)</f>
        <v>8</v>
      </c>
    </row>
    <row r="8" spans="1:4" s="4" customFormat="1" ht="15" customHeight="1" x14ac:dyDescent="0.2">
      <c r="A8" s="40" t="s">
        <v>139</v>
      </c>
      <c r="B8" s="61">
        <f>SUM(B9:B10)</f>
        <v>58</v>
      </c>
      <c r="C8" s="61">
        <f>SUM(C9:C10)</f>
        <v>12</v>
      </c>
      <c r="D8" s="61">
        <f>SUM(B8:C8)</f>
        <v>70</v>
      </c>
    </row>
    <row r="9" spans="1:4" s="4" customFormat="1" ht="15" customHeight="1" x14ac:dyDescent="0.2">
      <c r="A9" s="32" t="s">
        <v>138</v>
      </c>
      <c r="B9" s="23">
        <v>36</v>
      </c>
      <c r="C9" s="23">
        <v>8</v>
      </c>
      <c r="D9" s="11">
        <f>SUM(B9:C9)</f>
        <v>44</v>
      </c>
    </row>
    <row r="10" spans="1:4" s="4" customFormat="1" ht="15" customHeight="1" x14ac:dyDescent="0.2">
      <c r="A10" s="32" t="s">
        <v>137</v>
      </c>
      <c r="B10" s="23">
        <v>22</v>
      </c>
      <c r="C10" s="23">
        <v>4</v>
      </c>
      <c r="D10" s="11">
        <f>SUM(B10:C10)</f>
        <v>26</v>
      </c>
    </row>
    <row r="11" spans="1:4" s="4" customFormat="1" ht="15" customHeight="1" x14ac:dyDescent="0.2">
      <c r="A11" s="40" t="s">
        <v>136</v>
      </c>
      <c r="B11" s="20">
        <f>SUM(B12:B13)</f>
        <v>175</v>
      </c>
      <c r="C11" s="20">
        <f>SUM(C12:C13)</f>
        <v>78</v>
      </c>
      <c r="D11" s="61">
        <f>SUM(B11:C11)</f>
        <v>253</v>
      </c>
    </row>
    <row r="12" spans="1:4" s="4" customFormat="1" ht="15" customHeight="1" x14ac:dyDescent="0.2">
      <c r="A12" s="66" t="s">
        <v>135</v>
      </c>
      <c r="B12" s="23">
        <v>127</v>
      </c>
      <c r="C12" s="23">
        <v>65</v>
      </c>
      <c r="D12" s="11">
        <f>SUM(B12:C12)</f>
        <v>192</v>
      </c>
    </row>
    <row r="13" spans="1:4" s="4" customFormat="1" ht="15" customHeight="1" x14ac:dyDescent="0.2">
      <c r="A13" s="68" t="s">
        <v>134</v>
      </c>
      <c r="B13" s="23">
        <v>48</v>
      </c>
      <c r="C13" s="23">
        <v>13</v>
      </c>
      <c r="D13" s="11">
        <f>SUM(B13:C13)</f>
        <v>61</v>
      </c>
    </row>
    <row r="14" spans="1:4" s="4" customFormat="1" ht="15" customHeight="1" x14ac:dyDescent="0.2">
      <c r="A14" s="40" t="s">
        <v>133</v>
      </c>
      <c r="B14" s="61">
        <f>SUM(B15:B16)</f>
        <v>15</v>
      </c>
      <c r="C14" s="61">
        <f>SUM(C15:C16)</f>
        <v>12</v>
      </c>
      <c r="D14" s="61">
        <f>SUM(B14:C14)</f>
        <v>27</v>
      </c>
    </row>
    <row r="15" spans="1:4" s="4" customFormat="1" ht="15" customHeight="1" x14ac:dyDescent="0.2">
      <c r="A15" s="56" t="s">
        <v>132</v>
      </c>
      <c r="B15" s="23">
        <v>11</v>
      </c>
      <c r="C15" s="23">
        <v>10</v>
      </c>
      <c r="D15" s="11">
        <f>SUM(B15:C15)</f>
        <v>21</v>
      </c>
    </row>
    <row r="16" spans="1:4" s="4" customFormat="1" ht="15" customHeight="1" x14ac:dyDescent="0.2">
      <c r="A16" s="56" t="s">
        <v>131</v>
      </c>
      <c r="B16" s="23">
        <v>4</v>
      </c>
      <c r="C16" s="23">
        <v>2</v>
      </c>
      <c r="D16" s="11">
        <f>SUM(B16:C16)</f>
        <v>6</v>
      </c>
    </row>
    <row r="17" spans="1:4" s="4" customFormat="1" ht="15" customHeight="1" x14ac:dyDescent="0.2">
      <c r="A17" s="65" t="s">
        <v>130</v>
      </c>
      <c r="B17" s="67">
        <f>SUM(B18:B19)</f>
        <v>28</v>
      </c>
      <c r="C17" s="67">
        <f>SUM(C18:C19)</f>
        <v>4</v>
      </c>
      <c r="D17" s="61">
        <f>SUM(B17:C17)</f>
        <v>32</v>
      </c>
    </row>
    <row r="18" spans="1:4" s="4" customFormat="1" ht="15" customHeight="1" x14ac:dyDescent="0.2">
      <c r="A18" s="32" t="s">
        <v>129</v>
      </c>
      <c r="B18" s="23">
        <v>22</v>
      </c>
      <c r="C18" s="23">
        <v>4</v>
      </c>
      <c r="D18" s="11">
        <f>SUM(B18:C18)</f>
        <v>26</v>
      </c>
    </row>
    <row r="19" spans="1:4" s="4" customFormat="1" ht="15" customHeight="1" x14ac:dyDescent="0.2">
      <c r="A19" s="66" t="s">
        <v>128</v>
      </c>
      <c r="B19" s="23">
        <v>6</v>
      </c>
      <c r="C19" s="23">
        <v>0</v>
      </c>
      <c r="D19" s="11">
        <f>SUM(B19:C19)</f>
        <v>6</v>
      </c>
    </row>
    <row r="20" spans="1:4" s="4" customFormat="1" ht="15" customHeight="1" x14ac:dyDescent="0.2">
      <c r="A20" s="40" t="s">
        <v>127</v>
      </c>
      <c r="B20" s="61">
        <f>SUM(B21:B22)</f>
        <v>32</v>
      </c>
      <c r="C20" s="61">
        <f>SUM(C21:C22)</f>
        <v>24</v>
      </c>
      <c r="D20" s="61">
        <f>SUM(B20:C20)</f>
        <v>56</v>
      </c>
    </row>
    <row r="21" spans="1:4" s="4" customFormat="1" ht="15" customHeight="1" x14ac:dyDescent="0.2">
      <c r="A21" s="32" t="s">
        <v>126</v>
      </c>
      <c r="B21" s="23">
        <v>17</v>
      </c>
      <c r="C21" s="23">
        <v>18</v>
      </c>
      <c r="D21" s="11">
        <f>SUM(B21:C21)</f>
        <v>35</v>
      </c>
    </row>
    <row r="22" spans="1:4" s="4" customFormat="1" ht="15" customHeight="1" x14ac:dyDescent="0.2">
      <c r="A22" s="32" t="s">
        <v>125</v>
      </c>
      <c r="B22" s="23">
        <v>15</v>
      </c>
      <c r="C22" s="23">
        <v>6</v>
      </c>
      <c r="D22" s="11">
        <f>SUM(B22:C22)</f>
        <v>21</v>
      </c>
    </row>
    <row r="23" spans="1:4" s="4" customFormat="1" ht="15" customHeight="1" x14ac:dyDescent="0.2">
      <c r="A23" s="40" t="s">
        <v>124</v>
      </c>
      <c r="B23" s="20">
        <f>SUM(B24:B25)</f>
        <v>70</v>
      </c>
      <c r="C23" s="20">
        <f>SUM(C24:C25)</f>
        <v>47</v>
      </c>
      <c r="D23" s="61">
        <f>SUM(B23:C23)</f>
        <v>117</v>
      </c>
    </row>
    <row r="24" spans="1:4" s="4" customFormat="1" ht="15" customHeight="1" x14ac:dyDescent="0.2">
      <c r="A24" s="32" t="s">
        <v>123</v>
      </c>
      <c r="B24" s="23">
        <v>58</v>
      </c>
      <c r="C24" s="23">
        <v>33</v>
      </c>
      <c r="D24" s="11">
        <f>SUM(B24:C24)</f>
        <v>91</v>
      </c>
    </row>
    <row r="25" spans="1:4" s="4" customFormat="1" ht="15" customHeight="1" x14ac:dyDescent="0.2">
      <c r="A25" s="32" t="s">
        <v>122</v>
      </c>
      <c r="B25" s="23">
        <v>12</v>
      </c>
      <c r="C25" s="23">
        <v>14</v>
      </c>
      <c r="D25" s="11">
        <f>SUM(B25:C25)</f>
        <v>26</v>
      </c>
    </row>
    <row r="26" spans="1:4" s="4" customFormat="1" ht="15" customHeight="1" x14ac:dyDescent="0.2">
      <c r="A26" s="65" t="s">
        <v>121</v>
      </c>
      <c r="B26" s="20">
        <f>SUM(B27:B29)</f>
        <v>39</v>
      </c>
      <c r="C26" s="20">
        <f>SUM(C27:C29)</f>
        <v>6</v>
      </c>
      <c r="D26" s="61">
        <f>SUM(B26:C26)</f>
        <v>45</v>
      </c>
    </row>
    <row r="27" spans="1:4" s="4" customFormat="1" ht="15" customHeight="1" x14ac:dyDescent="0.2">
      <c r="A27" s="32" t="s">
        <v>120</v>
      </c>
      <c r="B27" s="23">
        <v>24</v>
      </c>
      <c r="C27" s="23">
        <v>2</v>
      </c>
      <c r="D27" s="11">
        <f>SUM(B27:C27)</f>
        <v>26</v>
      </c>
    </row>
    <row r="28" spans="1:4" s="4" customFormat="1" ht="15" customHeight="1" x14ac:dyDescent="0.2">
      <c r="A28" s="32" t="s">
        <v>119</v>
      </c>
      <c r="B28" s="23">
        <v>5</v>
      </c>
      <c r="C28" s="23">
        <v>1</v>
      </c>
      <c r="D28" s="11">
        <f>SUM(B28:C28)</f>
        <v>6</v>
      </c>
    </row>
    <row r="29" spans="1:4" s="4" customFormat="1" x14ac:dyDescent="0.2">
      <c r="A29" s="32" t="s">
        <v>118</v>
      </c>
      <c r="B29" s="23">
        <v>10</v>
      </c>
      <c r="C29" s="23">
        <v>3</v>
      </c>
      <c r="D29" s="11">
        <f>SUM(B29:C29)</f>
        <v>13</v>
      </c>
    </row>
    <row r="30" spans="1:4" s="4" customFormat="1" hidden="1" x14ac:dyDescent="0.2">
      <c r="A30" s="64" t="s">
        <v>5</v>
      </c>
      <c r="B30" s="31">
        <f>SUM(B7,B9,B12,B15,B18,B21,B24,B27:B28)</f>
        <v>304</v>
      </c>
      <c r="C30" s="31">
        <f>SUM(C7,C9,C12,C15,C18,C21,C24,C27:C28)</f>
        <v>145</v>
      </c>
      <c r="D30" s="31">
        <f>SUM(D7,D9,D12,D15,D18,D21,D24,D27:D28)</f>
        <v>449</v>
      </c>
    </row>
    <row r="31" spans="1:4" s="4" customFormat="1" hidden="1" x14ac:dyDescent="0.2">
      <c r="A31" s="64" t="s">
        <v>4</v>
      </c>
      <c r="B31" s="31">
        <f>SUM(B16,B10,B13,B19,B22,B25,B29)</f>
        <v>117</v>
      </c>
      <c r="C31" s="31">
        <f>SUM(C16,C10,C13,C19,C22,C25,C29)</f>
        <v>42</v>
      </c>
      <c r="D31" s="31">
        <f>SUM(D16,D10,D13,D19,D22,D25,D29)</f>
        <v>159</v>
      </c>
    </row>
    <row r="32" spans="1:4" s="4" customFormat="1" hidden="1" x14ac:dyDescent="0.2">
      <c r="A32" s="63"/>
      <c r="B32" s="31">
        <f>SUM(B30:B31)</f>
        <v>421</v>
      </c>
      <c r="C32" s="31">
        <f>SUM(C30:C31)</f>
        <v>187</v>
      </c>
      <c r="D32" s="31">
        <f>SUM(D30:D31)</f>
        <v>608</v>
      </c>
    </row>
    <row r="33" spans="1:4" s="4" customFormat="1" x14ac:dyDescent="0.2">
      <c r="A33" s="62" t="s">
        <v>117</v>
      </c>
      <c r="B33" s="60">
        <f>SUM(B34,B35,B36,B37,B38,B41,B45,B48,B51,B54,B57,B60,B63)</f>
        <v>438</v>
      </c>
      <c r="C33" s="60">
        <f>SUM(C34,C35,C36,C37,C38,C41,C45,C48,C51,C54,C57,C60,C63)</f>
        <v>500</v>
      </c>
      <c r="D33" s="29">
        <f>SUM(B33:C33)</f>
        <v>938</v>
      </c>
    </row>
    <row r="34" spans="1:4" s="4" customFormat="1" ht="15" customHeight="1" x14ac:dyDescent="0.2">
      <c r="A34" s="40" t="s">
        <v>116</v>
      </c>
      <c r="B34" s="55">
        <v>16</v>
      </c>
      <c r="C34" s="23">
        <v>9</v>
      </c>
      <c r="D34" s="29">
        <f>SUM(B34:C34)</f>
        <v>25</v>
      </c>
    </row>
    <row r="35" spans="1:4" s="4" customFormat="1" ht="15" customHeight="1" x14ac:dyDescent="0.2">
      <c r="A35" s="40" t="s">
        <v>52</v>
      </c>
      <c r="B35" s="61">
        <v>5</v>
      </c>
      <c r="C35" s="61">
        <v>8</v>
      </c>
      <c r="D35" s="29">
        <f>SUM(B35:C35)</f>
        <v>13</v>
      </c>
    </row>
    <row r="36" spans="1:4" s="4" customFormat="1" ht="15" customHeight="1" x14ac:dyDescent="0.2">
      <c r="A36" s="40" t="s">
        <v>115</v>
      </c>
      <c r="B36" s="55">
        <v>6</v>
      </c>
      <c r="C36" s="23">
        <v>13</v>
      </c>
      <c r="D36" s="29">
        <f>SUM(B36:C36)</f>
        <v>19</v>
      </c>
    </row>
    <row r="37" spans="1:4" s="4" customFormat="1" ht="15" customHeight="1" x14ac:dyDescent="0.2">
      <c r="A37" s="40" t="s">
        <v>114</v>
      </c>
      <c r="B37" s="55">
        <v>41</v>
      </c>
      <c r="C37" s="23">
        <v>38</v>
      </c>
      <c r="D37" s="29">
        <f>SUM(B37:C37)</f>
        <v>79</v>
      </c>
    </row>
    <row r="38" spans="1:4" s="59" customFormat="1" ht="15" customHeight="1" x14ac:dyDescent="0.2">
      <c r="A38" s="40" t="s">
        <v>113</v>
      </c>
      <c r="B38" s="60">
        <f>SUM(B39:B40)</f>
        <v>77</v>
      </c>
      <c r="C38" s="60">
        <f>SUM(C39:C40)</f>
        <v>77</v>
      </c>
      <c r="D38" s="60">
        <f>SUM(B38:C38)</f>
        <v>154</v>
      </c>
    </row>
    <row r="39" spans="1:4" s="4" customFormat="1" ht="15" customHeight="1" x14ac:dyDescent="0.2">
      <c r="A39" s="32" t="s">
        <v>112</v>
      </c>
      <c r="B39" s="55">
        <v>60</v>
      </c>
      <c r="C39" s="23">
        <v>56</v>
      </c>
      <c r="D39" s="11">
        <f>SUM(B39:C39)</f>
        <v>116</v>
      </c>
    </row>
    <row r="40" spans="1:4" s="4" customFormat="1" ht="15" customHeight="1" x14ac:dyDescent="0.2">
      <c r="A40" s="32" t="s">
        <v>111</v>
      </c>
      <c r="B40" s="55">
        <v>17</v>
      </c>
      <c r="C40" s="23">
        <v>21</v>
      </c>
      <c r="D40" s="11">
        <f>SUM(B40:C40)</f>
        <v>38</v>
      </c>
    </row>
    <row r="41" spans="1:4" s="4" customFormat="1" ht="15" customHeight="1" x14ac:dyDescent="0.2">
      <c r="A41" s="40" t="s">
        <v>110</v>
      </c>
      <c r="B41" s="20">
        <f>SUM(B42:B44)</f>
        <v>50</v>
      </c>
      <c r="C41" s="20">
        <f>SUM(C42:C44)</f>
        <v>41</v>
      </c>
      <c r="D41" s="20">
        <f>SUM(B41:C41)</f>
        <v>91</v>
      </c>
    </row>
    <row r="42" spans="1:4" s="4" customFormat="1" ht="15" customHeight="1" x14ac:dyDescent="0.2">
      <c r="A42" s="32" t="s">
        <v>109</v>
      </c>
      <c r="B42" s="58">
        <v>23</v>
      </c>
      <c r="C42" s="58">
        <v>18</v>
      </c>
      <c r="D42" s="11">
        <f>SUM(B42:C42)</f>
        <v>41</v>
      </c>
    </row>
    <row r="43" spans="1:4" s="4" customFormat="1" ht="15" customHeight="1" x14ac:dyDescent="0.2">
      <c r="A43" s="32" t="s">
        <v>108</v>
      </c>
      <c r="B43" s="57">
        <v>21</v>
      </c>
      <c r="C43" s="44">
        <v>12</v>
      </c>
      <c r="D43" s="11">
        <f>SUM(B43:C43)</f>
        <v>33</v>
      </c>
    </row>
    <row r="44" spans="1:4" s="4" customFormat="1" ht="15" customHeight="1" x14ac:dyDescent="0.2">
      <c r="A44" s="32" t="s">
        <v>107</v>
      </c>
      <c r="B44" s="31">
        <v>6</v>
      </c>
      <c r="C44" s="31">
        <v>11</v>
      </c>
      <c r="D44" s="11">
        <f>SUM(B44:C44)</f>
        <v>17</v>
      </c>
    </row>
    <row r="45" spans="1:4" s="4" customFormat="1" ht="15" customHeight="1" x14ac:dyDescent="0.2">
      <c r="A45" s="40" t="s">
        <v>106</v>
      </c>
      <c r="B45" s="20">
        <f>SUM(B46:B47)</f>
        <v>47</v>
      </c>
      <c r="C45" s="20">
        <f>SUM(C46:C47)</f>
        <v>72</v>
      </c>
      <c r="D45" s="20">
        <f>SUM(B45:C45)</f>
        <v>119</v>
      </c>
    </row>
    <row r="46" spans="1:4" s="4" customFormat="1" ht="15" customHeight="1" x14ac:dyDescent="0.2">
      <c r="A46" s="43" t="s">
        <v>105</v>
      </c>
      <c r="B46" s="55">
        <v>40</v>
      </c>
      <c r="C46" s="23">
        <v>56</v>
      </c>
      <c r="D46" s="11">
        <f>SUM(B46:C46)</f>
        <v>96</v>
      </c>
    </row>
    <row r="47" spans="1:4" s="4" customFormat="1" ht="15" customHeight="1" x14ac:dyDescent="0.2">
      <c r="A47" s="56" t="s">
        <v>104</v>
      </c>
      <c r="B47" s="55">
        <v>7</v>
      </c>
      <c r="C47" s="23">
        <v>16</v>
      </c>
      <c r="D47" s="11">
        <f>SUM(B47:C47)</f>
        <v>23</v>
      </c>
    </row>
    <row r="48" spans="1:4" s="4" customFormat="1" ht="15" customHeight="1" x14ac:dyDescent="0.2">
      <c r="A48" s="39" t="s">
        <v>103</v>
      </c>
      <c r="B48" s="20">
        <f>SUM(B49:B50)</f>
        <v>84</v>
      </c>
      <c r="C48" s="20">
        <f>SUM(C49:C50)</f>
        <v>46</v>
      </c>
      <c r="D48" s="20">
        <f>SUM(B48:C48)</f>
        <v>130</v>
      </c>
    </row>
    <row r="49" spans="1:4" s="4" customFormat="1" ht="15" customHeight="1" x14ac:dyDescent="0.2">
      <c r="A49" s="25" t="s">
        <v>102</v>
      </c>
      <c r="B49" s="55">
        <v>55</v>
      </c>
      <c r="C49" s="23">
        <v>36</v>
      </c>
      <c r="D49" s="11">
        <f>SUM(B49:C49)</f>
        <v>91</v>
      </c>
    </row>
    <row r="50" spans="1:4" s="4" customFormat="1" ht="15" customHeight="1" x14ac:dyDescent="0.2">
      <c r="A50" s="25" t="s">
        <v>101</v>
      </c>
      <c r="B50" s="55">
        <v>29</v>
      </c>
      <c r="C50" s="23">
        <v>10</v>
      </c>
      <c r="D50" s="11">
        <f>SUM(B50:C50)</f>
        <v>39</v>
      </c>
    </row>
    <row r="51" spans="1:4" s="4" customFormat="1" ht="15" customHeight="1" x14ac:dyDescent="0.2">
      <c r="A51" s="39" t="s">
        <v>100</v>
      </c>
      <c r="B51" s="20">
        <f>SUM(B52:B53)</f>
        <v>23</v>
      </c>
      <c r="C51" s="20">
        <f>SUM(C52:C53)</f>
        <v>59</v>
      </c>
      <c r="D51" s="20">
        <f>SUM(B51:C51)</f>
        <v>82</v>
      </c>
    </row>
    <row r="52" spans="1:4" s="4" customFormat="1" ht="15" customHeight="1" x14ac:dyDescent="0.2">
      <c r="A52" s="46" t="s">
        <v>99</v>
      </c>
      <c r="B52" s="55">
        <v>14</v>
      </c>
      <c r="C52" s="23">
        <v>48</v>
      </c>
      <c r="D52" s="11">
        <f>SUM(B52:C52)</f>
        <v>62</v>
      </c>
    </row>
    <row r="53" spans="1:4" s="4" customFormat="1" ht="15" customHeight="1" x14ac:dyDescent="0.2">
      <c r="A53" s="46" t="s">
        <v>98</v>
      </c>
      <c r="B53" s="55">
        <v>9</v>
      </c>
      <c r="C53" s="23">
        <v>11</v>
      </c>
      <c r="D53" s="11">
        <f>SUM(B53:C53)</f>
        <v>20</v>
      </c>
    </row>
    <row r="54" spans="1:4" s="4" customFormat="1" ht="15" customHeight="1" x14ac:dyDescent="0.2">
      <c r="A54" s="39" t="s">
        <v>97</v>
      </c>
      <c r="B54" s="20">
        <f>SUM(B55:B56)</f>
        <v>53</v>
      </c>
      <c r="C54" s="20">
        <f>SUM(C55:C56)</f>
        <v>84</v>
      </c>
      <c r="D54" s="20">
        <f>SUM(B54:C54)</f>
        <v>137</v>
      </c>
    </row>
    <row r="55" spans="1:4" s="4" customFormat="1" ht="15" customHeight="1" x14ac:dyDescent="0.2">
      <c r="A55" s="25" t="s">
        <v>96</v>
      </c>
      <c r="B55" s="55">
        <v>38</v>
      </c>
      <c r="C55" s="23">
        <v>55</v>
      </c>
      <c r="D55" s="10">
        <f>SUM(B55:C55)</f>
        <v>93</v>
      </c>
    </row>
    <row r="56" spans="1:4" s="4" customFormat="1" ht="15" customHeight="1" x14ac:dyDescent="0.2">
      <c r="A56" s="25" t="s">
        <v>95</v>
      </c>
      <c r="B56" s="55">
        <v>15</v>
      </c>
      <c r="C56" s="23">
        <v>29</v>
      </c>
      <c r="D56" s="10">
        <f>SUM(B56:C56)</f>
        <v>44</v>
      </c>
    </row>
    <row r="57" spans="1:4" s="4" customFormat="1" ht="15" customHeight="1" x14ac:dyDescent="0.2">
      <c r="A57" s="39" t="s">
        <v>94</v>
      </c>
      <c r="B57" s="20">
        <f>SUM(B58:B59)</f>
        <v>12</v>
      </c>
      <c r="C57" s="20">
        <f>SUM(C58:C59)</f>
        <v>24</v>
      </c>
      <c r="D57" s="48">
        <f>SUM(B57:C57)</f>
        <v>36</v>
      </c>
    </row>
    <row r="58" spans="1:4" s="4" customFormat="1" ht="15" customHeight="1" x14ac:dyDescent="0.2">
      <c r="A58" s="52" t="s">
        <v>93</v>
      </c>
      <c r="B58" s="55">
        <v>11</v>
      </c>
      <c r="C58" s="23">
        <v>19</v>
      </c>
      <c r="D58" s="10">
        <f>SUM(B58:C58)</f>
        <v>30</v>
      </c>
    </row>
    <row r="59" spans="1:4" s="4" customFormat="1" ht="15" customHeight="1" x14ac:dyDescent="0.2">
      <c r="A59" s="52" t="s">
        <v>92</v>
      </c>
      <c r="B59" s="55">
        <v>1</v>
      </c>
      <c r="C59" s="23">
        <v>5</v>
      </c>
      <c r="D59" s="10">
        <f>SUM(B59:C59)</f>
        <v>6</v>
      </c>
    </row>
    <row r="60" spans="1:4" s="4" customFormat="1" ht="15" customHeight="1" x14ac:dyDescent="0.2">
      <c r="A60" s="39" t="s">
        <v>91</v>
      </c>
      <c r="B60" s="20">
        <f>SUM(B61:B62)</f>
        <v>22</v>
      </c>
      <c r="C60" s="20">
        <f>SUM(C61:C62)</f>
        <v>29</v>
      </c>
      <c r="D60" s="48">
        <f>SUM(B60:C60)</f>
        <v>51</v>
      </c>
    </row>
    <row r="61" spans="1:4" s="4" customFormat="1" ht="15" customHeight="1" x14ac:dyDescent="0.2">
      <c r="A61" s="25" t="s">
        <v>90</v>
      </c>
      <c r="B61" s="23">
        <v>16</v>
      </c>
      <c r="C61" s="23">
        <v>24</v>
      </c>
      <c r="D61" s="10">
        <f>SUM(B61:C61)</f>
        <v>40</v>
      </c>
    </row>
    <row r="62" spans="1:4" s="4" customFormat="1" x14ac:dyDescent="0.2">
      <c r="A62" s="25" t="s">
        <v>89</v>
      </c>
      <c r="B62" s="23">
        <v>6</v>
      </c>
      <c r="C62" s="23">
        <v>5</v>
      </c>
      <c r="D62" s="10">
        <f>SUM(B62:C62)</f>
        <v>11</v>
      </c>
    </row>
    <row r="63" spans="1:4" s="4" customFormat="1" x14ac:dyDescent="0.2">
      <c r="A63" s="54" t="s">
        <v>88</v>
      </c>
      <c r="B63" s="53">
        <f>B64</f>
        <v>2</v>
      </c>
      <c r="C63" s="53">
        <f>C64</f>
        <v>0</v>
      </c>
      <c r="D63" s="48">
        <f>SUM(B63:C63)</f>
        <v>2</v>
      </c>
    </row>
    <row r="64" spans="1:4" s="4" customFormat="1" x14ac:dyDescent="0.2">
      <c r="A64" s="52" t="s">
        <v>87</v>
      </c>
      <c r="B64" s="23">
        <v>2</v>
      </c>
      <c r="C64" s="23">
        <v>0</v>
      </c>
      <c r="D64" s="10">
        <f>SUM(B64:C64)</f>
        <v>2</v>
      </c>
    </row>
    <row r="65" spans="1:5" s="4" customFormat="1" hidden="1" x14ac:dyDescent="0.2">
      <c r="A65" s="17" t="s">
        <v>5</v>
      </c>
      <c r="B65" s="38">
        <f>SUM(B34,B35,B36,B39,B42:B43,B46,B49,B52,B55,B58,B61)</f>
        <v>305</v>
      </c>
      <c r="C65" s="38">
        <f>SUM(C34,C35,C36,C39,C42:C43,C46,C49,C52,C55,C58,C61)</f>
        <v>354</v>
      </c>
      <c r="D65" s="38">
        <f>SUM(D34,D35,D36,D39,D42:D43,D46,D49,D52,D55,D58,D61)</f>
        <v>659</v>
      </c>
      <c r="E65" s="51"/>
    </row>
    <row r="66" spans="1:5" s="4" customFormat="1" hidden="1" x14ac:dyDescent="0.2">
      <c r="A66" s="17" t="s">
        <v>4</v>
      </c>
      <c r="B66" s="38">
        <f>SUM(B37,B40,B44,B47,B50,B53,B56,B59,B62,B63)</f>
        <v>133</v>
      </c>
      <c r="C66" s="38">
        <f>SUM(C37,C40,C44,C47,C50,C53,C56,C59,C62,C63)</f>
        <v>146</v>
      </c>
      <c r="D66" s="38">
        <f>SUM(D37,D40,D44,D47,D50,D53,D56,D59,D62,D63)</f>
        <v>279</v>
      </c>
    </row>
    <row r="67" spans="1:5" s="4" customFormat="1" hidden="1" x14ac:dyDescent="0.2">
      <c r="A67" s="50"/>
      <c r="B67" s="38">
        <f>SUM(B65:B66)</f>
        <v>438</v>
      </c>
      <c r="C67" s="38">
        <f>SUM(C65:C66)</f>
        <v>500</v>
      </c>
      <c r="D67" s="38">
        <f>SUM(D65:D66)</f>
        <v>938</v>
      </c>
    </row>
    <row r="68" spans="1:5" s="4" customFormat="1" x14ac:dyDescent="0.2">
      <c r="A68" s="37" t="s">
        <v>86</v>
      </c>
      <c r="B68" s="20">
        <f>SUM(B69,B70,B71,B74,B81,B90,B93,B96,B99)</f>
        <v>440</v>
      </c>
      <c r="C68" s="20">
        <f>SUM(C69,C70,C71,C74,C81,C90,C93,C96,C99)</f>
        <v>416</v>
      </c>
      <c r="D68" s="20">
        <f>SUM(B68:C68)</f>
        <v>856</v>
      </c>
    </row>
    <row r="69" spans="1:5" s="4" customFormat="1" x14ac:dyDescent="0.2">
      <c r="A69" s="49" t="s">
        <v>52</v>
      </c>
      <c r="B69" s="20">
        <v>3</v>
      </c>
      <c r="C69" s="20">
        <v>13</v>
      </c>
      <c r="D69" s="48">
        <f>SUM(B69:C69)</f>
        <v>16</v>
      </c>
    </row>
    <row r="70" spans="1:5" s="4" customFormat="1" ht="15" customHeight="1" x14ac:dyDescent="0.2">
      <c r="A70" s="39" t="s">
        <v>85</v>
      </c>
      <c r="B70" s="20">
        <v>4</v>
      </c>
      <c r="C70" s="20">
        <v>11</v>
      </c>
      <c r="D70" s="20">
        <f>+B70+C70</f>
        <v>15</v>
      </c>
    </row>
    <row r="71" spans="1:5" s="4" customFormat="1" ht="15" customHeight="1" x14ac:dyDescent="0.2">
      <c r="A71" s="39" t="s">
        <v>84</v>
      </c>
      <c r="B71" s="20">
        <f>SUM(B72:B73)</f>
        <v>7</v>
      </c>
      <c r="C71" s="20">
        <f>SUM(C72:C73)</f>
        <v>12</v>
      </c>
      <c r="D71" s="20">
        <f>SUM(D72:D73)</f>
        <v>19</v>
      </c>
    </row>
    <row r="72" spans="1:5" s="4" customFormat="1" ht="15" customHeight="1" x14ac:dyDescent="0.2">
      <c r="A72" s="25" t="s">
        <v>83</v>
      </c>
      <c r="B72" s="23">
        <v>3</v>
      </c>
      <c r="C72" s="23">
        <v>4</v>
      </c>
      <c r="D72" s="10">
        <f>SUM(B72:C72)</f>
        <v>7</v>
      </c>
    </row>
    <row r="73" spans="1:5" s="4" customFormat="1" ht="15" customHeight="1" x14ac:dyDescent="0.2">
      <c r="A73" s="25" t="s">
        <v>82</v>
      </c>
      <c r="B73" s="23">
        <v>4</v>
      </c>
      <c r="C73" s="23">
        <v>8</v>
      </c>
      <c r="D73" s="10">
        <f>SUM(B73:C73)</f>
        <v>12</v>
      </c>
    </row>
    <row r="74" spans="1:5" s="4" customFormat="1" ht="15" customHeight="1" x14ac:dyDescent="0.2">
      <c r="A74" s="39" t="s">
        <v>81</v>
      </c>
      <c r="B74" s="20">
        <f>SUM(B75:B80)</f>
        <v>185</v>
      </c>
      <c r="C74" s="20">
        <f>SUM(C75:C80)</f>
        <v>196</v>
      </c>
      <c r="D74" s="20">
        <f>SUM(B74:C74)</f>
        <v>381</v>
      </c>
    </row>
    <row r="75" spans="1:5" s="4" customFormat="1" ht="15" customHeight="1" x14ac:dyDescent="0.2">
      <c r="A75" s="46" t="s">
        <v>80</v>
      </c>
      <c r="B75" s="38">
        <v>78</v>
      </c>
      <c r="C75" s="38">
        <v>96</v>
      </c>
      <c r="D75" s="47">
        <f>SUM(B75:C75)</f>
        <v>174</v>
      </c>
    </row>
    <row r="76" spans="1:5" s="4" customFormat="1" ht="15" customHeight="1" x14ac:dyDescent="0.2">
      <c r="A76" s="45" t="s">
        <v>79</v>
      </c>
      <c r="B76" s="38">
        <v>14</v>
      </c>
      <c r="C76" s="38">
        <v>10</v>
      </c>
      <c r="D76" s="47">
        <f>SUM(B76:C76)</f>
        <v>24</v>
      </c>
    </row>
    <row r="77" spans="1:5" s="4" customFormat="1" ht="15" customHeight="1" x14ac:dyDescent="0.2">
      <c r="A77" s="46" t="s">
        <v>78</v>
      </c>
      <c r="B77" s="44">
        <v>17</v>
      </c>
      <c r="C77" s="44">
        <v>28</v>
      </c>
      <c r="D77" s="10">
        <f>SUM(B77:C77)</f>
        <v>45</v>
      </c>
    </row>
    <row r="78" spans="1:5" s="4" customFormat="1" ht="15" customHeight="1" x14ac:dyDescent="0.2">
      <c r="A78" s="46" t="s">
        <v>77</v>
      </c>
      <c r="B78" s="44">
        <v>53</v>
      </c>
      <c r="C78" s="44">
        <v>51</v>
      </c>
      <c r="D78" s="10">
        <f>SUM(B78:C78)</f>
        <v>104</v>
      </c>
    </row>
    <row r="79" spans="1:5" s="4" customFormat="1" ht="15" customHeight="1" x14ac:dyDescent="0.2">
      <c r="A79" s="45" t="s">
        <v>76</v>
      </c>
      <c r="B79" s="44">
        <v>21</v>
      </c>
      <c r="C79" s="44">
        <v>9</v>
      </c>
      <c r="D79" s="10">
        <f>SUM(B79:C79)</f>
        <v>30</v>
      </c>
    </row>
    <row r="80" spans="1:5" s="4" customFormat="1" ht="15" customHeight="1" x14ac:dyDescent="0.2">
      <c r="A80" s="43" t="s">
        <v>75</v>
      </c>
      <c r="B80" s="28">
        <v>2</v>
      </c>
      <c r="C80" s="28">
        <v>2</v>
      </c>
      <c r="D80" s="11">
        <f>SUM(B80:C80)</f>
        <v>4</v>
      </c>
    </row>
    <row r="81" spans="1:5" s="4" customFormat="1" ht="15" customHeight="1" x14ac:dyDescent="0.2">
      <c r="A81" s="39" t="s">
        <v>74</v>
      </c>
      <c r="B81" s="20">
        <f>SUM(B82:B89)</f>
        <v>46</v>
      </c>
      <c r="C81" s="20">
        <f>SUM(C82:C89)</f>
        <v>29</v>
      </c>
      <c r="D81" s="20">
        <f>SUM(B81:C81)</f>
        <v>75</v>
      </c>
    </row>
    <row r="82" spans="1:5" s="4" customFormat="1" ht="15" customHeight="1" x14ac:dyDescent="0.2">
      <c r="A82" s="24" t="s">
        <v>73</v>
      </c>
      <c r="B82" s="18">
        <v>9</v>
      </c>
      <c r="C82" s="18">
        <v>8</v>
      </c>
      <c r="D82" s="10">
        <f>SUM(B82:C82)</f>
        <v>17</v>
      </c>
    </row>
    <row r="83" spans="1:5" s="4" customFormat="1" ht="15" customHeight="1" x14ac:dyDescent="0.2">
      <c r="A83" s="24" t="s">
        <v>72</v>
      </c>
      <c r="B83" s="18">
        <v>0</v>
      </c>
      <c r="C83" s="18">
        <v>1</v>
      </c>
      <c r="D83" s="10">
        <f>SUM(B83:C83)</f>
        <v>1</v>
      </c>
    </row>
    <row r="84" spans="1:5" s="4" customFormat="1" ht="15" customHeight="1" x14ac:dyDescent="0.2">
      <c r="A84" s="24" t="s">
        <v>71</v>
      </c>
      <c r="B84" s="18">
        <v>2</v>
      </c>
      <c r="C84" s="18">
        <v>3</v>
      </c>
      <c r="D84" s="10">
        <f>SUM(B84:C84)</f>
        <v>5</v>
      </c>
    </row>
    <row r="85" spans="1:5" s="4" customFormat="1" ht="15" customHeight="1" x14ac:dyDescent="0.2">
      <c r="A85" s="24" t="s">
        <v>70</v>
      </c>
      <c r="B85" s="16">
        <v>2</v>
      </c>
      <c r="C85" s="16">
        <v>0</v>
      </c>
      <c r="D85" s="10">
        <f>SUM(B85:C85)</f>
        <v>2</v>
      </c>
      <c r="E85" s="42"/>
    </row>
    <row r="86" spans="1:5" s="4" customFormat="1" ht="15" customHeight="1" x14ac:dyDescent="0.2">
      <c r="A86" s="24" t="s">
        <v>69</v>
      </c>
      <c r="B86" s="16">
        <v>8</v>
      </c>
      <c r="C86" s="16">
        <v>3</v>
      </c>
      <c r="D86" s="10">
        <f>SUM(B86:C86)</f>
        <v>11</v>
      </c>
      <c r="E86" s="42"/>
    </row>
    <row r="87" spans="1:5" s="4" customFormat="1" ht="15" customHeight="1" x14ac:dyDescent="0.2">
      <c r="A87" s="24" t="s">
        <v>68</v>
      </c>
      <c r="B87" s="28">
        <v>5</v>
      </c>
      <c r="C87" s="28">
        <v>1</v>
      </c>
      <c r="D87" s="10">
        <f>SUM(B87:C87)</f>
        <v>6</v>
      </c>
      <c r="E87" s="41"/>
    </row>
    <row r="88" spans="1:5" s="4" customFormat="1" ht="15" customHeight="1" x14ac:dyDescent="0.2">
      <c r="A88" s="25" t="s">
        <v>67</v>
      </c>
      <c r="B88" s="28">
        <v>1</v>
      </c>
      <c r="C88" s="28">
        <v>1</v>
      </c>
      <c r="D88" s="10">
        <f>SUM(B88:C88)</f>
        <v>2</v>
      </c>
      <c r="E88" s="41"/>
    </row>
    <row r="89" spans="1:5" s="4" customFormat="1" ht="15" customHeight="1" x14ac:dyDescent="0.2">
      <c r="A89" s="25" t="s">
        <v>66</v>
      </c>
      <c r="B89" s="28">
        <v>19</v>
      </c>
      <c r="C89" s="28">
        <v>12</v>
      </c>
      <c r="D89" s="10">
        <f>SUM(B89:C89)</f>
        <v>31</v>
      </c>
    </row>
    <row r="90" spans="1:5" s="4" customFormat="1" x14ac:dyDescent="0.2">
      <c r="A90" s="39" t="s">
        <v>65</v>
      </c>
      <c r="B90" s="20">
        <f>SUM(B91:B92)</f>
        <v>113</v>
      </c>
      <c r="C90" s="20">
        <f>SUM(C91:C92)</f>
        <v>92</v>
      </c>
      <c r="D90" s="20">
        <f>SUM(B90:C90)</f>
        <v>205</v>
      </c>
    </row>
    <row r="91" spans="1:5" s="4" customFormat="1" ht="15" customHeight="1" x14ac:dyDescent="0.2">
      <c r="A91" s="25" t="s">
        <v>64</v>
      </c>
      <c r="B91" s="23">
        <v>102</v>
      </c>
      <c r="C91" s="23">
        <v>77</v>
      </c>
      <c r="D91" s="10">
        <f>SUM(B91:C91)</f>
        <v>179</v>
      </c>
    </row>
    <row r="92" spans="1:5" s="4" customFormat="1" ht="15" customHeight="1" x14ac:dyDescent="0.2">
      <c r="A92" s="25" t="s">
        <v>63</v>
      </c>
      <c r="B92" s="28">
        <v>11</v>
      </c>
      <c r="C92" s="28">
        <v>15</v>
      </c>
      <c r="D92" s="10">
        <f>SUM(B92:C92)</f>
        <v>26</v>
      </c>
    </row>
    <row r="93" spans="1:5" s="4" customFormat="1" ht="15" customHeight="1" x14ac:dyDescent="0.2">
      <c r="A93" s="40" t="s">
        <v>62</v>
      </c>
      <c r="B93" s="20">
        <f>SUM(B94:B95)</f>
        <v>28</v>
      </c>
      <c r="C93" s="20">
        <f>SUM(C94:C95)</f>
        <v>12</v>
      </c>
      <c r="D93" s="20">
        <f>SUM(B93:C93)</f>
        <v>40</v>
      </c>
    </row>
    <row r="94" spans="1:5" s="4" customFormat="1" ht="15" customHeight="1" x14ac:dyDescent="0.2">
      <c r="A94" s="25" t="s">
        <v>61</v>
      </c>
      <c r="B94" s="28">
        <v>15</v>
      </c>
      <c r="C94" s="28">
        <v>5</v>
      </c>
      <c r="D94" s="10">
        <f>SUM(B94:C94)</f>
        <v>20</v>
      </c>
    </row>
    <row r="95" spans="1:5" s="4" customFormat="1" ht="15" customHeight="1" x14ac:dyDescent="0.2">
      <c r="A95" s="24" t="s">
        <v>60</v>
      </c>
      <c r="B95" s="28">
        <v>13</v>
      </c>
      <c r="C95" s="28">
        <v>7</v>
      </c>
      <c r="D95" s="10">
        <f>SUM(B95:C95)</f>
        <v>20</v>
      </c>
    </row>
    <row r="96" spans="1:5" s="4" customFormat="1" ht="15" customHeight="1" x14ac:dyDescent="0.2">
      <c r="A96" s="39" t="s">
        <v>59</v>
      </c>
      <c r="B96" s="20">
        <f>SUM(B97:B98)</f>
        <v>27</v>
      </c>
      <c r="C96" s="20">
        <f>SUM(C97:C98)</f>
        <v>24</v>
      </c>
      <c r="D96" s="20">
        <f>SUM(B96:C96)</f>
        <v>51</v>
      </c>
    </row>
    <row r="97" spans="1:4" s="4" customFormat="1" ht="15" customHeight="1" x14ac:dyDescent="0.2">
      <c r="A97" s="25" t="s">
        <v>58</v>
      </c>
      <c r="B97" s="28">
        <v>15</v>
      </c>
      <c r="C97" s="28">
        <v>14</v>
      </c>
      <c r="D97" s="10">
        <f>SUM(B97:C97)</f>
        <v>29</v>
      </c>
    </row>
    <row r="98" spans="1:4" s="4" customFormat="1" ht="15" customHeight="1" x14ac:dyDescent="0.2">
      <c r="A98" s="36" t="s">
        <v>57</v>
      </c>
      <c r="B98" s="28">
        <v>12</v>
      </c>
      <c r="C98" s="28">
        <v>10</v>
      </c>
      <c r="D98" s="10">
        <f>SUM(B98:C98)</f>
        <v>22</v>
      </c>
    </row>
    <row r="99" spans="1:4" s="4" customFormat="1" ht="15" customHeight="1" x14ac:dyDescent="0.2">
      <c r="A99" s="39" t="s">
        <v>56</v>
      </c>
      <c r="B99" s="20">
        <f>SUM(B100:B101)</f>
        <v>27</v>
      </c>
      <c r="C99" s="20">
        <f>SUM(C100:C101)</f>
        <v>27</v>
      </c>
      <c r="D99" s="20">
        <f>SUM(B99:C99)</f>
        <v>54</v>
      </c>
    </row>
    <row r="100" spans="1:4" s="4" customFormat="1" ht="15" customHeight="1" x14ac:dyDescent="0.2">
      <c r="A100" s="25" t="s">
        <v>55</v>
      </c>
      <c r="B100" s="23">
        <v>12</v>
      </c>
      <c r="C100" s="23">
        <v>16</v>
      </c>
      <c r="D100" s="10">
        <f>SUM(B100:C100)</f>
        <v>28</v>
      </c>
    </row>
    <row r="101" spans="1:4" s="4" customFormat="1" x14ac:dyDescent="0.2">
      <c r="A101" s="25" t="s">
        <v>54</v>
      </c>
      <c r="B101" s="23">
        <v>15</v>
      </c>
      <c r="C101" s="23">
        <v>11</v>
      </c>
      <c r="D101" s="10">
        <f>SUM(B101:C101)</f>
        <v>26</v>
      </c>
    </row>
    <row r="102" spans="1:4" s="4" customFormat="1" hidden="1" x14ac:dyDescent="0.2">
      <c r="A102" s="17" t="s">
        <v>5</v>
      </c>
      <c r="B102" s="38">
        <f>SUM(B69,B70,B72,B75:B79,B82:B88,B91:B91,B94,B97,B100)</f>
        <v>364</v>
      </c>
      <c r="C102" s="38">
        <f>SUM(C69,C70,C72,C75:C79,C82:C88,C91:C91,C94,C97,C100)</f>
        <v>351</v>
      </c>
      <c r="D102" s="10">
        <f>SUM(B102:C102)</f>
        <v>715</v>
      </c>
    </row>
    <row r="103" spans="1:4" s="4" customFormat="1" hidden="1" x14ac:dyDescent="0.2">
      <c r="A103" s="17" t="s">
        <v>4</v>
      </c>
      <c r="B103" s="28">
        <f>SUM(B73,B80,B89,B92,B95,B98,B101)</f>
        <v>76</v>
      </c>
      <c r="C103" s="28">
        <f>SUM(C73,C80,C89,C92,C95,C98,C101)</f>
        <v>65</v>
      </c>
      <c r="D103" s="28">
        <f>SUM(D73,D80,D89,D92,D95,D98,D101)</f>
        <v>141</v>
      </c>
    </row>
    <row r="104" spans="1:4" s="4" customFormat="1" hidden="1" x14ac:dyDescent="0.2">
      <c r="A104" s="17"/>
      <c r="B104" s="38">
        <f>SUM(B102:B103)</f>
        <v>440</v>
      </c>
      <c r="C104" s="38">
        <f>SUM(C102:C103)</f>
        <v>416</v>
      </c>
      <c r="D104" s="38">
        <f>SUM(D102:D103)</f>
        <v>856</v>
      </c>
    </row>
    <row r="105" spans="1:4" s="4" customFormat="1" x14ac:dyDescent="0.2">
      <c r="A105" s="37" t="s">
        <v>53</v>
      </c>
      <c r="B105" s="20">
        <f>SUM(B106,B107,B110,B114,B117,B120,B123,B126,B129,B132,B136,B139,B142,B145,B151)</f>
        <v>243</v>
      </c>
      <c r="C105" s="20">
        <f>SUM(C106,C107,C110,C114,C117,C120,C123,C126,C129,C132,C136,C139,C142,C145,C151)</f>
        <v>260</v>
      </c>
      <c r="D105" s="20">
        <f>SUM(D106,D107,D110,D114,D117,D120,D123,D126,D129,D132,D136,D139,D142,D145,D151)</f>
        <v>503</v>
      </c>
    </row>
    <row r="106" spans="1:4" s="4" customFormat="1" ht="15" customHeight="1" x14ac:dyDescent="0.2">
      <c r="A106" s="21" t="s">
        <v>52</v>
      </c>
      <c r="B106" s="20">
        <v>4</v>
      </c>
      <c r="C106" s="20">
        <v>10</v>
      </c>
      <c r="D106" s="20">
        <f>SUM(B106:C106)</f>
        <v>14</v>
      </c>
    </row>
    <row r="107" spans="1:4" s="4" customFormat="1" ht="15" customHeight="1" x14ac:dyDescent="0.2">
      <c r="A107" s="26" t="s">
        <v>51</v>
      </c>
      <c r="B107" s="20">
        <f>SUM(B108:B109)</f>
        <v>20</v>
      </c>
      <c r="C107" s="20">
        <f>SUM(C108:C109)</f>
        <v>23</v>
      </c>
      <c r="D107" s="20">
        <f>SUM(B107:C107)</f>
        <v>43</v>
      </c>
    </row>
    <row r="108" spans="1:4" s="4" customFormat="1" ht="15" customHeight="1" x14ac:dyDescent="0.2">
      <c r="A108" s="25" t="s">
        <v>50</v>
      </c>
      <c r="B108" s="28">
        <v>17</v>
      </c>
      <c r="C108" s="28">
        <v>21</v>
      </c>
      <c r="D108" s="11">
        <f>SUM(B108:C108)</f>
        <v>38</v>
      </c>
    </row>
    <row r="109" spans="1:4" s="4" customFormat="1" ht="15" customHeight="1" x14ac:dyDescent="0.2">
      <c r="A109" s="25" t="s">
        <v>49</v>
      </c>
      <c r="B109" s="28">
        <v>3</v>
      </c>
      <c r="C109" s="28">
        <v>2</v>
      </c>
      <c r="D109" s="11">
        <f>SUM(B109:C109)</f>
        <v>5</v>
      </c>
    </row>
    <row r="110" spans="1:4" s="4" customFormat="1" ht="15" customHeight="1" x14ac:dyDescent="0.2">
      <c r="A110" s="26" t="s">
        <v>48</v>
      </c>
      <c r="B110" s="20">
        <f>SUM(B111:B113)</f>
        <v>10</v>
      </c>
      <c r="C110" s="20">
        <f>SUM(C111:C113)</f>
        <v>24</v>
      </c>
      <c r="D110" s="20">
        <f>SUM(B110:C110)</f>
        <v>34</v>
      </c>
    </row>
    <row r="111" spans="1:4" s="4" customFormat="1" ht="15" customHeight="1" x14ac:dyDescent="0.2">
      <c r="A111" s="25" t="s">
        <v>47</v>
      </c>
      <c r="B111" s="31">
        <v>5</v>
      </c>
      <c r="C111" s="31">
        <v>20</v>
      </c>
      <c r="D111" s="11">
        <f>SUM(B111:C111)</f>
        <v>25</v>
      </c>
    </row>
    <row r="112" spans="1:4" x14ac:dyDescent="0.2">
      <c r="A112" s="36" t="s">
        <v>46</v>
      </c>
      <c r="B112" s="3">
        <v>1</v>
      </c>
      <c r="C112" s="3">
        <v>0</v>
      </c>
      <c r="D112" s="11">
        <f>SUM(B112:C112)</f>
        <v>1</v>
      </c>
    </row>
    <row r="113" spans="1:4" s="4" customFormat="1" ht="15" customHeight="1" x14ac:dyDescent="0.2">
      <c r="A113" s="24" t="s">
        <v>45</v>
      </c>
      <c r="B113" s="31">
        <v>4</v>
      </c>
      <c r="C113" s="31">
        <v>4</v>
      </c>
      <c r="D113" s="11">
        <f>SUM(B113:C113)</f>
        <v>8</v>
      </c>
    </row>
    <row r="114" spans="1:4" s="4" customFormat="1" ht="15" customHeight="1" x14ac:dyDescent="0.2">
      <c r="A114" s="26" t="s">
        <v>44</v>
      </c>
      <c r="B114" s="20">
        <f>SUM(B115:B116)</f>
        <v>19</v>
      </c>
      <c r="C114" s="20">
        <f>SUM(C115:C116)</f>
        <v>17</v>
      </c>
      <c r="D114" s="20">
        <f>SUM(B114:C114)</f>
        <v>36</v>
      </c>
    </row>
    <row r="115" spans="1:4" s="4" customFormat="1" ht="15" customHeight="1" x14ac:dyDescent="0.2">
      <c r="A115" s="25" t="s">
        <v>43</v>
      </c>
      <c r="B115" s="23">
        <v>14</v>
      </c>
      <c r="C115" s="23">
        <v>11</v>
      </c>
      <c r="D115" s="11">
        <f>SUM(B115:C115)</f>
        <v>25</v>
      </c>
    </row>
    <row r="116" spans="1:4" s="4" customFormat="1" ht="15" customHeight="1" x14ac:dyDescent="0.2">
      <c r="A116" s="35" t="s">
        <v>42</v>
      </c>
      <c r="B116" s="23">
        <v>5</v>
      </c>
      <c r="C116" s="23">
        <v>6</v>
      </c>
      <c r="D116" s="11">
        <f>SUM(B116:C116)</f>
        <v>11</v>
      </c>
    </row>
    <row r="117" spans="1:4" s="4" customFormat="1" ht="15" customHeight="1" x14ac:dyDescent="0.2">
      <c r="A117" s="34" t="s">
        <v>41</v>
      </c>
      <c r="B117" s="33">
        <f>SUM(B118:B119)</f>
        <v>36</v>
      </c>
      <c r="C117" s="33">
        <f>SUM(C118:C119)</f>
        <v>24</v>
      </c>
      <c r="D117" s="33">
        <f>SUM(B117:C117)</f>
        <v>60</v>
      </c>
    </row>
    <row r="118" spans="1:4" s="4" customFormat="1" ht="15" customHeight="1" x14ac:dyDescent="0.2">
      <c r="A118" s="32" t="s">
        <v>40</v>
      </c>
      <c r="B118" s="28">
        <v>22</v>
      </c>
      <c r="C118" s="28">
        <v>21</v>
      </c>
      <c r="D118" s="11">
        <f>SUM(B118:C118)</f>
        <v>43</v>
      </c>
    </row>
    <row r="119" spans="1:4" s="4" customFormat="1" ht="15" customHeight="1" x14ac:dyDescent="0.2">
      <c r="A119" s="32" t="s">
        <v>39</v>
      </c>
      <c r="B119" s="28">
        <v>14</v>
      </c>
      <c r="C119" s="28">
        <v>3</v>
      </c>
      <c r="D119" s="11">
        <f>SUM(B119:C119)</f>
        <v>17</v>
      </c>
    </row>
    <row r="120" spans="1:4" s="4" customFormat="1" ht="15" customHeight="1" x14ac:dyDescent="0.2">
      <c r="A120" s="26" t="s">
        <v>38</v>
      </c>
      <c r="B120" s="20">
        <f>SUM(B121:B122)</f>
        <v>20</v>
      </c>
      <c r="C120" s="20">
        <f>SUM(C121:C122)</f>
        <v>12</v>
      </c>
      <c r="D120" s="20">
        <f>SUM(B120:C120)</f>
        <v>32</v>
      </c>
    </row>
    <row r="121" spans="1:4" s="4" customFormat="1" ht="15" customHeight="1" x14ac:dyDescent="0.2">
      <c r="A121" s="25" t="s">
        <v>37</v>
      </c>
      <c r="B121" s="23">
        <v>12</v>
      </c>
      <c r="C121" s="23">
        <v>5</v>
      </c>
      <c r="D121" s="11">
        <f>SUM(B121:C121)</f>
        <v>17</v>
      </c>
    </row>
    <row r="122" spans="1:4" s="4" customFormat="1" ht="15" customHeight="1" x14ac:dyDescent="0.2">
      <c r="A122" s="25" t="s">
        <v>36</v>
      </c>
      <c r="B122" s="23">
        <v>8</v>
      </c>
      <c r="C122" s="23">
        <v>7</v>
      </c>
      <c r="D122" s="11">
        <f>SUM(B122:C122)</f>
        <v>15</v>
      </c>
    </row>
    <row r="123" spans="1:4" s="4" customFormat="1" ht="15" customHeight="1" x14ac:dyDescent="0.2">
      <c r="A123" s="26" t="s">
        <v>35</v>
      </c>
      <c r="B123" s="20">
        <f>SUM(B124:B125)</f>
        <v>21</v>
      </c>
      <c r="C123" s="20">
        <f>SUM(C124:C125)</f>
        <v>15</v>
      </c>
      <c r="D123" s="20">
        <f>SUM(B123:C123)</f>
        <v>36</v>
      </c>
    </row>
    <row r="124" spans="1:4" s="4" customFormat="1" ht="15" customHeight="1" x14ac:dyDescent="0.2">
      <c r="A124" s="24" t="s">
        <v>34</v>
      </c>
      <c r="B124" s="16">
        <v>10</v>
      </c>
      <c r="C124" s="16">
        <v>11</v>
      </c>
      <c r="D124" s="11">
        <f>SUM(B124:C124)</f>
        <v>21</v>
      </c>
    </row>
    <row r="125" spans="1:4" s="4" customFormat="1" ht="15" customHeight="1" x14ac:dyDescent="0.2">
      <c r="A125" s="25" t="s">
        <v>33</v>
      </c>
      <c r="B125" s="31">
        <v>11</v>
      </c>
      <c r="C125" s="31">
        <v>4</v>
      </c>
      <c r="D125" s="11">
        <f>SUM(B125:C125)</f>
        <v>15</v>
      </c>
    </row>
    <row r="126" spans="1:4" s="4" customFormat="1" x14ac:dyDescent="0.2">
      <c r="A126" s="26" t="s">
        <v>32</v>
      </c>
      <c r="B126" s="20">
        <f>SUM(B127:B128)</f>
        <v>14</v>
      </c>
      <c r="C126" s="20">
        <f>SUM(C127:C128)</f>
        <v>23</v>
      </c>
      <c r="D126" s="20">
        <f>SUM(B126:C126)</f>
        <v>37</v>
      </c>
    </row>
    <row r="127" spans="1:4" s="4" customFormat="1" ht="15" customHeight="1" x14ac:dyDescent="0.2">
      <c r="A127" s="24" t="s">
        <v>31</v>
      </c>
      <c r="B127" s="23">
        <v>11</v>
      </c>
      <c r="C127" s="23">
        <v>20</v>
      </c>
      <c r="D127" s="11">
        <f>SUM(B127:C127)</f>
        <v>31</v>
      </c>
    </row>
    <row r="128" spans="1:4" s="4" customFormat="1" ht="15" customHeight="1" x14ac:dyDescent="0.2">
      <c r="A128" s="25" t="s">
        <v>30</v>
      </c>
      <c r="B128" s="23">
        <v>3</v>
      </c>
      <c r="C128" s="23">
        <v>3</v>
      </c>
      <c r="D128" s="11">
        <f>SUM(B128:C128)</f>
        <v>6</v>
      </c>
    </row>
    <row r="129" spans="1:5" s="4" customFormat="1" ht="15" customHeight="1" x14ac:dyDescent="0.2">
      <c r="A129" s="26" t="s">
        <v>29</v>
      </c>
      <c r="B129" s="20">
        <f>SUM(B130:B131)</f>
        <v>13</v>
      </c>
      <c r="C129" s="20">
        <f>SUM(C130:C131)</f>
        <v>15</v>
      </c>
      <c r="D129" s="20">
        <f>SUM(B129:C129)</f>
        <v>28</v>
      </c>
    </row>
    <row r="130" spans="1:5" s="4" customFormat="1" ht="15" customHeight="1" x14ac:dyDescent="0.2">
      <c r="A130" s="25" t="s">
        <v>28</v>
      </c>
      <c r="B130" s="23">
        <v>6</v>
      </c>
      <c r="C130" s="23">
        <v>6</v>
      </c>
      <c r="D130" s="11">
        <f>SUM(B130:C130)</f>
        <v>12</v>
      </c>
    </row>
    <row r="131" spans="1:5" s="4" customFormat="1" ht="15" customHeight="1" x14ac:dyDescent="0.2">
      <c r="A131" s="25" t="s">
        <v>27</v>
      </c>
      <c r="B131" s="23">
        <v>7</v>
      </c>
      <c r="C131" s="23">
        <v>9</v>
      </c>
      <c r="D131" s="11">
        <f>SUM(B131:C131)</f>
        <v>16</v>
      </c>
    </row>
    <row r="132" spans="1:5" s="4" customFormat="1" ht="15" customHeight="1" x14ac:dyDescent="0.2">
      <c r="A132" s="26" t="s">
        <v>26</v>
      </c>
      <c r="B132" s="20">
        <f>SUM(B133:B135)</f>
        <v>6</v>
      </c>
      <c r="C132" s="20">
        <f>SUM(C133:C135)</f>
        <v>10</v>
      </c>
      <c r="D132" s="20">
        <f>SUM(B132:C132)</f>
        <v>16</v>
      </c>
    </row>
    <row r="133" spans="1:5" s="4" customFormat="1" ht="15" customHeight="1" x14ac:dyDescent="0.2">
      <c r="A133" s="25" t="s">
        <v>25</v>
      </c>
      <c r="B133" s="30">
        <v>1</v>
      </c>
      <c r="C133" s="30">
        <v>3</v>
      </c>
      <c r="D133" s="11">
        <f>SUM(B133:C133)</f>
        <v>4</v>
      </c>
    </row>
    <row r="134" spans="1:5" s="4" customFormat="1" ht="15" customHeight="1" x14ac:dyDescent="0.2">
      <c r="A134" s="25" t="s">
        <v>24</v>
      </c>
      <c r="B134" s="30">
        <v>2</v>
      </c>
      <c r="C134" s="30">
        <v>5</v>
      </c>
      <c r="D134" s="11">
        <f>SUM(B134:C134)</f>
        <v>7</v>
      </c>
    </row>
    <row r="135" spans="1:5" s="4" customFormat="1" ht="15" customHeight="1" x14ac:dyDescent="0.2">
      <c r="A135" s="24" t="s">
        <v>23</v>
      </c>
      <c r="B135" s="28">
        <v>3</v>
      </c>
      <c r="C135" s="28">
        <v>2</v>
      </c>
      <c r="D135" s="11">
        <f>SUM(B135:C135)</f>
        <v>5</v>
      </c>
    </row>
    <row r="136" spans="1:5" s="4" customFormat="1" ht="15" customHeight="1" x14ac:dyDescent="0.2">
      <c r="A136" s="26" t="s">
        <v>22</v>
      </c>
      <c r="B136" s="29">
        <f>SUM(B137:B138)</f>
        <v>18</v>
      </c>
      <c r="C136" s="29">
        <f>SUM(C137:C138)</f>
        <v>6</v>
      </c>
      <c r="D136" s="29">
        <f>SUM(B136:C136)</f>
        <v>24</v>
      </c>
    </row>
    <row r="137" spans="1:5" s="4" customFormat="1" ht="15" customHeight="1" x14ac:dyDescent="0.2">
      <c r="A137" s="24" t="s">
        <v>21</v>
      </c>
      <c r="B137" s="28">
        <v>15</v>
      </c>
      <c r="C137" s="28">
        <v>5</v>
      </c>
      <c r="D137" s="11">
        <f>SUM(B137:C137)</f>
        <v>20</v>
      </c>
    </row>
    <row r="138" spans="1:5" s="4" customFormat="1" ht="15" customHeight="1" x14ac:dyDescent="0.2">
      <c r="A138" s="24" t="s">
        <v>20</v>
      </c>
      <c r="B138" s="28">
        <v>3</v>
      </c>
      <c r="C138" s="28">
        <v>1</v>
      </c>
      <c r="D138" s="11">
        <f>SUM(B138:C138)</f>
        <v>4</v>
      </c>
    </row>
    <row r="139" spans="1:5" s="4" customFormat="1" ht="15" customHeight="1" x14ac:dyDescent="0.2">
      <c r="A139" s="27" t="s">
        <v>19</v>
      </c>
      <c r="B139" s="20">
        <f>SUM(B140:B141)</f>
        <v>15</v>
      </c>
      <c r="C139" s="20">
        <f>SUM(C140:C141)</f>
        <v>26</v>
      </c>
      <c r="D139" s="20">
        <f>SUM(B139:C139)</f>
        <v>41</v>
      </c>
    </row>
    <row r="140" spans="1:5" s="4" customFormat="1" ht="15" customHeight="1" x14ac:dyDescent="0.2">
      <c r="A140" s="25" t="s">
        <v>18</v>
      </c>
      <c r="B140" s="23">
        <v>8</v>
      </c>
      <c r="C140" s="23">
        <v>17</v>
      </c>
      <c r="D140" s="11">
        <f>SUM(B140:C140)</f>
        <v>25</v>
      </c>
    </row>
    <row r="141" spans="1:5" s="4" customFormat="1" ht="15" customHeight="1" x14ac:dyDescent="0.2">
      <c r="A141" s="25" t="s">
        <v>17</v>
      </c>
      <c r="B141" s="23">
        <v>7</v>
      </c>
      <c r="C141" s="23">
        <v>9</v>
      </c>
      <c r="D141" s="11">
        <f>SUM(B141:C141)</f>
        <v>16</v>
      </c>
    </row>
    <row r="142" spans="1:5" s="4" customFormat="1" ht="15" customHeight="1" x14ac:dyDescent="0.2">
      <c r="A142" s="26" t="s">
        <v>16</v>
      </c>
      <c r="B142" s="20">
        <f>SUM(B143:B144)</f>
        <v>16</v>
      </c>
      <c r="C142" s="20">
        <f>SUM(C143:C144)</f>
        <v>13</v>
      </c>
      <c r="D142" s="20">
        <f>SUM(B142:C142)</f>
        <v>29</v>
      </c>
    </row>
    <row r="143" spans="1:5" s="4" customFormat="1" ht="15" customHeight="1" x14ac:dyDescent="0.2">
      <c r="A143" s="25" t="s">
        <v>15</v>
      </c>
      <c r="B143" s="23">
        <v>12</v>
      </c>
      <c r="C143" s="23">
        <v>12</v>
      </c>
      <c r="D143" s="11">
        <f>SUM(B143:C143)</f>
        <v>24</v>
      </c>
    </row>
    <row r="144" spans="1:5" s="15" customFormat="1" ht="15" customHeight="1" x14ac:dyDescent="0.2">
      <c r="A144" s="24" t="s">
        <v>14</v>
      </c>
      <c r="B144" s="23">
        <v>4</v>
      </c>
      <c r="C144" s="23">
        <v>1</v>
      </c>
      <c r="D144" s="11">
        <f>SUM(B144:C144)</f>
        <v>5</v>
      </c>
      <c r="E144" s="4"/>
    </row>
    <row r="145" spans="1:5" s="15" customFormat="1" ht="15" customHeight="1" x14ac:dyDescent="0.2">
      <c r="A145" s="21" t="s">
        <v>13</v>
      </c>
      <c r="B145" s="20">
        <f>SUM(B146:B150)</f>
        <v>28</v>
      </c>
      <c r="C145" s="20">
        <f>SUM(C146:C150)</f>
        <v>40</v>
      </c>
      <c r="D145" s="20">
        <f>SUM(B145:C145)</f>
        <v>68</v>
      </c>
    </row>
    <row r="146" spans="1:5" s="15" customFormat="1" ht="15" customHeight="1" x14ac:dyDescent="0.2">
      <c r="A146" s="19" t="s">
        <v>12</v>
      </c>
      <c r="B146" s="18">
        <v>20</v>
      </c>
      <c r="C146" s="18">
        <v>22</v>
      </c>
      <c r="D146" s="18">
        <f>SUM(B146:C146)</f>
        <v>42</v>
      </c>
    </row>
    <row r="147" spans="1:5" s="15" customFormat="1" ht="15" customHeight="1" x14ac:dyDescent="0.2">
      <c r="A147" s="19" t="s">
        <v>11</v>
      </c>
      <c r="B147" s="18">
        <v>1</v>
      </c>
      <c r="C147" s="18">
        <v>1</v>
      </c>
      <c r="D147" s="18">
        <f>SUM(B147:C147)</f>
        <v>2</v>
      </c>
    </row>
    <row r="148" spans="1:5" s="15" customFormat="1" ht="15" customHeight="1" x14ac:dyDescent="0.2">
      <c r="A148" s="19" t="s">
        <v>10</v>
      </c>
      <c r="B148" s="18">
        <v>5</v>
      </c>
      <c r="C148" s="18">
        <v>6</v>
      </c>
      <c r="D148" s="18">
        <f>SUM(B148:C148)</f>
        <v>11</v>
      </c>
    </row>
    <row r="149" spans="1:5" s="15" customFormat="1" x14ac:dyDescent="0.2">
      <c r="A149" s="19" t="s">
        <v>9</v>
      </c>
      <c r="B149" s="22">
        <v>0</v>
      </c>
      <c r="C149" s="22">
        <v>4</v>
      </c>
      <c r="D149" s="18">
        <f>SUM(B149:C149)</f>
        <v>4</v>
      </c>
    </row>
    <row r="150" spans="1:5" s="15" customFormat="1" ht="15" customHeight="1" x14ac:dyDescent="0.2">
      <c r="A150" s="19" t="s">
        <v>8</v>
      </c>
      <c r="B150" s="18">
        <v>2</v>
      </c>
      <c r="C150" s="18">
        <v>7</v>
      </c>
      <c r="D150" s="18">
        <f>SUM(B150:C150)</f>
        <v>9</v>
      </c>
    </row>
    <row r="151" spans="1:5" s="15" customFormat="1" ht="15" customHeight="1" x14ac:dyDescent="0.2">
      <c r="A151" s="21" t="s">
        <v>7</v>
      </c>
      <c r="B151" s="20">
        <f>B152</f>
        <v>3</v>
      </c>
      <c r="C151" s="20">
        <f>C152</f>
        <v>2</v>
      </c>
      <c r="D151" s="20">
        <f>SUM(B151:C151)</f>
        <v>5</v>
      </c>
    </row>
    <row r="152" spans="1:5" s="15" customFormat="1" x14ac:dyDescent="0.2">
      <c r="A152" s="19" t="s">
        <v>6</v>
      </c>
      <c r="B152" s="18">
        <v>3</v>
      </c>
      <c r="C152" s="18">
        <v>2</v>
      </c>
      <c r="D152" s="18">
        <f>SUM(B152:C152)</f>
        <v>5</v>
      </c>
    </row>
    <row r="153" spans="1:5" s="15" customFormat="1" hidden="1" x14ac:dyDescent="0.2">
      <c r="A153" s="17" t="s">
        <v>5</v>
      </c>
      <c r="B153" s="16">
        <f>SUM(B106,B108,B111,B112,B115,B118,B121,B124,B127,B130,B133,B134,B137,B140,B143,B146:B149,B152)</f>
        <v>169</v>
      </c>
      <c r="C153" s="16">
        <f>SUM(C106,C108,C111,C112,C115,C118,C121,C124,C127,C130,C133,C134,C137,C140,C143,C146:C149,C152)</f>
        <v>202</v>
      </c>
      <c r="D153" s="16">
        <f>SUM(D106,D108,D111,D112,D115,D118,D121,D124,D127,D130,D133,D134,D137,D140,D143,D146:D149,D152)</f>
        <v>371</v>
      </c>
    </row>
    <row r="154" spans="1:5" s="15" customFormat="1" hidden="1" x14ac:dyDescent="0.2">
      <c r="A154" s="17" t="s">
        <v>4</v>
      </c>
      <c r="B154" s="16">
        <f>SUM(B109,B113,B116,B119,B122,B125,B128,B131,B135,B138,B141,B144,B150)</f>
        <v>74</v>
      </c>
      <c r="C154" s="16">
        <f>SUM(C109,C113,C116,C119,C122,C125,C128,C131,C135,C138,C141,C144,C150)</f>
        <v>58</v>
      </c>
      <c r="D154" s="16">
        <f>SUM(D109,D113,D116,D119,D122,D125,D128,D131,D135,D138,D141,D144,D150)</f>
        <v>132</v>
      </c>
    </row>
    <row r="155" spans="1:5" s="15" customFormat="1" hidden="1" x14ac:dyDescent="0.2">
      <c r="A155" s="17"/>
      <c r="B155" s="16">
        <f>SUM(B153:B154)</f>
        <v>243</v>
      </c>
      <c r="C155" s="16">
        <f>SUM(C153:C154)</f>
        <v>260</v>
      </c>
      <c r="D155" s="16">
        <f>SUM(D153:D154)</f>
        <v>503</v>
      </c>
    </row>
    <row r="156" spans="1:5" s="12" customFormat="1" x14ac:dyDescent="0.2">
      <c r="A156" s="17"/>
      <c r="B156" s="16"/>
      <c r="C156" s="16"/>
      <c r="D156" s="16"/>
      <c r="E156" s="15"/>
    </row>
    <row r="157" spans="1:5" s="12" customFormat="1" ht="15" customHeight="1" x14ac:dyDescent="0.2">
      <c r="A157" s="14" t="s">
        <v>3</v>
      </c>
      <c r="B157" s="13">
        <f>SUM(B30,B65,B102,B153)</f>
        <v>1142</v>
      </c>
      <c r="C157" s="13">
        <f>SUM(C30,C65,C102,C153)</f>
        <v>1052</v>
      </c>
      <c r="D157" s="13">
        <f>SUM(D30,D65,D102,D153)</f>
        <v>2194</v>
      </c>
    </row>
    <row r="158" spans="1:5" s="4" customFormat="1" ht="15" customHeight="1" x14ac:dyDescent="0.2">
      <c r="A158" s="14" t="s">
        <v>2</v>
      </c>
      <c r="B158" s="13">
        <f>SUM(B31,B66,B103,B154)</f>
        <v>400</v>
      </c>
      <c r="C158" s="13">
        <f>SUM(C31,C66,C103,C154)</f>
        <v>311</v>
      </c>
      <c r="D158" s="13">
        <f>SUM(D31,D66,D103,D154)</f>
        <v>711</v>
      </c>
      <c r="E158" s="12"/>
    </row>
    <row r="159" spans="1:5" s="4" customFormat="1" ht="9" customHeight="1" x14ac:dyDescent="0.2">
      <c r="A159" s="5"/>
      <c r="B159" s="11"/>
      <c r="C159" s="11"/>
      <c r="D159" s="10"/>
    </row>
    <row r="160" spans="1:5" s="4" customFormat="1" ht="15" customHeight="1" x14ac:dyDescent="0.2">
      <c r="A160" s="9" t="s">
        <v>1</v>
      </c>
      <c r="B160" s="8">
        <f>SUM(B157,B158)</f>
        <v>1542</v>
      </c>
      <c r="C160" s="8">
        <f>SUM(C157,C158)</f>
        <v>1363</v>
      </c>
      <c r="D160" s="8">
        <f>SUM(D157,D158)</f>
        <v>2905</v>
      </c>
    </row>
    <row r="161" spans="1:5" s="4" customFormat="1" ht="12.75" customHeight="1" x14ac:dyDescent="0.2">
      <c r="A161" s="5"/>
      <c r="B161" s="6"/>
      <c r="C161" s="6"/>
      <c r="D161" s="5"/>
    </row>
    <row r="162" spans="1:5" ht="12.75" customHeight="1" x14ac:dyDescent="0.2">
      <c r="A162" s="7" t="s">
        <v>0</v>
      </c>
      <c r="B162" s="5"/>
      <c r="C162" s="6"/>
      <c r="D162" s="5"/>
      <c r="E162" s="4"/>
    </row>
    <row r="163" spans="1:5" ht="12.75" customHeight="1" x14ac:dyDescent="0.2"/>
    <row r="164" spans="1:5" ht="12.75" customHeight="1" x14ac:dyDescent="0.2"/>
    <row r="165" spans="1:5" ht="12.75" customHeight="1" x14ac:dyDescent="0.2"/>
    <row r="166" spans="1:5" ht="12.75" customHeight="1" x14ac:dyDescent="0.2"/>
    <row r="167" spans="1:5" ht="12.75" customHeight="1" x14ac:dyDescent="0.2"/>
    <row r="168" spans="1:5" ht="12.75" customHeight="1" x14ac:dyDescent="0.2"/>
    <row r="169" spans="1:5" ht="12.75" customHeight="1" x14ac:dyDescent="0.2"/>
    <row r="170" spans="1:5" ht="12.75" customHeight="1" x14ac:dyDescent="0.2"/>
    <row r="171" spans="1:5" ht="12.75" customHeight="1" x14ac:dyDescent="0.2"/>
    <row r="172" spans="1:5" ht="12.75" customHeight="1" x14ac:dyDescent="0.2"/>
    <row r="173" spans="1:5" ht="12.75" customHeight="1" x14ac:dyDescent="0.2"/>
    <row r="174" spans="1:5" ht="12.75" customHeight="1" x14ac:dyDescent="0.2"/>
    <row r="175" spans="1:5" ht="12.75" customHeight="1" x14ac:dyDescent="0.2"/>
    <row r="176" spans="1:5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</sheetData>
  <mergeCells count="1">
    <mergeCell ref="A1:D1"/>
  </mergeCells>
  <printOptions horizontalCentered="1"/>
  <pageMargins left="0.78740157480314998" right="0.78740157480314998" top="0.59055118110236204" bottom="0.59055118110236204" header="0.39370078740157499" footer="0"/>
  <pageSetup scale="7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grado_myd</vt:lpstr>
      <vt:lpstr>grado_myd!BaseDeDatos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2021-08-30T18:03:57Z</dcterms:created>
  <dcterms:modified xsi:type="dcterms:W3CDTF">2021-08-30T18:04:23Z</dcterms:modified>
</cp:coreProperties>
</file>