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1020" yWindow="495" windowWidth="27585" windowHeight="16515"/>
  </bookViews>
  <sheets>
    <sheet name="suayed por modalidad y sede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03_02_2021_20_36">[1]datos!#REF!</definedName>
    <definedName name="_xlnm._FilterDatabase" localSheetId="0" hidden="1">'suayed por modalidad y sede'!$A$8:$H$164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 localSheetId="0">'[2]9119B'!$A$1:$L$312</definedName>
    <definedName name="ok">'[2]9119B'!$A$1:$L$312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  <definedName name="_xlnm.Print_Titles" localSheetId="0">'suayed por modalidad y sede'!$5:$6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5" l="1"/>
  <c r="H63" i="15"/>
  <c r="H66" i="15"/>
  <c r="H65" i="15"/>
  <c r="H68" i="15"/>
  <c r="H67" i="15"/>
  <c r="H62" i="15"/>
  <c r="G63" i="15"/>
  <c r="G65" i="15"/>
  <c r="G67" i="15"/>
  <c r="G62" i="15"/>
  <c r="F63" i="15"/>
  <c r="F65" i="15"/>
  <c r="F67" i="15"/>
  <c r="F62" i="15"/>
  <c r="E63" i="15"/>
  <c r="E65" i="15"/>
  <c r="E67" i="15"/>
  <c r="E62" i="15"/>
  <c r="D63" i="15"/>
  <c r="D65" i="15"/>
  <c r="D67" i="15"/>
  <c r="D62" i="15"/>
  <c r="C63" i="15"/>
  <c r="C65" i="15"/>
  <c r="C67" i="15"/>
  <c r="C62" i="15"/>
  <c r="B63" i="15"/>
  <c r="B65" i="15"/>
  <c r="B67" i="15"/>
  <c r="B62" i="15"/>
  <c r="B10" i="15"/>
  <c r="C10" i="15"/>
  <c r="E10" i="15"/>
  <c r="F10" i="15"/>
  <c r="H11" i="15"/>
  <c r="B12" i="15"/>
  <c r="C12" i="15"/>
  <c r="E12" i="15"/>
  <c r="F12" i="15"/>
  <c r="H13" i="15"/>
  <c r="H14" i="15"/>
  <c r="H15" i="15"/>
  <c r="B17" i="15"/>
  <c r="C17" i="15"/>
  <c r="E17" i="15"/>
  <c r="F17" i="15"/>
  <c r="G17" i="15"/>
  <c r="B21" i="15"/>
  <c r="C21" i="15"/>
  <c r="E21" i="15"/>
  <c r="F21" i="15"/>
  <c r="H22" i="15"/>
  <c r="B23" i="15"/>
  <c r="C23" i="15"/>
  <c r="E23" i="15"/>
  <c r="F23" i="15"/>
  <c r="B25" i="15"/>
  <c r="C25" i="15"/>
  <c r="E25" i="15"/>
  <c r="F25" i="15"/>
  <c r="H26" i="15"/>
  <c r="H27" i="15"/>
  <c r="H29" i="15"/>
  <c r="H30" i="15"/>
  <c r="B31" i="15"/>
  <c r="C31" i="15"/>
  <c r="E31" i="15"/>
  <c r="F31" i="15"/>
  <c r="B33" i="15"/>
  <c r="C33" i="15"/>
  <c r="E33" i="15"/>
  <c r="F33" i="15"/>
  <c r="D33" i="15"/>
  <c r="H34" i="15"/>
  <c r="B35" i="15"/>
  <c r="C35" i="15"/>
  <c r="E35" i="15"/>
  <c r="F35" i="15"/>
  <c r="H37" i="15"/>
  <c r="H38" i="15"/>
  <c r="B40" i="15"/>
  <c r="C40" i="15"/>
  <c r="E40" i="15"/>
  <c r="F40" i="15"/>
  <c r="G40" i="15"/>
  <c r="D40" i="15"/>
  <c r="B42" i="15"/>
  <c r="C42" i="15"/>
  <c r="E42" i="15"/>
  <c r="F42" i="15"/>
  <c r="G42" i="15"/>
  <c r="H45" i="15"/>
  <c r="H46" i="15"/>
  <c r="B47" i="15"/>
  <c r="C47" i="15"/>
  <c r="E47" i="15"/>
  <c r="F47" i="15"/>
  <c r="H49" i="15"/>
  <c r="H50" i="15"/>
  <c r="B51" i="15"/>
  <c r="C51" i="15"/>
  <c r="E51" i="15"/>
  <c r="F51" i="15"/>
  <c r="B53" i="15"/>
  <c r="C53" i="15"/>
  <c r="D53" i="15"/>
  <c r="E53" i="15"/>
  <c r="F53" i="15"/>
  <c r="G53" i="15"/>
  <c r="H53" i="15"/>
  <c r="H54" i="15"/>
  <c r="B55" i="15"/>
  <c r="C55" i="15"/>
  <c r="E55" i="15"/>
  <c r="F55" i="15"/>
  <c r="B57" i="15"/>
  <c r="C57" i="15"/>
  <c r="D57" i="15"/>
  <c r="E57" i="15"/>
  <c r="F57" i="15"/>
  <c r="H58" i="15"/>
  <c r="B59" i="15"/>
  <c r="C59" i="15"/>
  <c r="E59" i="15"/>
  <c r="F59" i="15"/>
  <c r="H61" i="15"/>
  <c r="B70" i="15"/>
  <c r="B69" i="15"/>
  <c r="C70" i="15"/>
  <c r="C69" i="15"/>
  <c r="E70" i="15"/>
  <c r="E69" i="15"/>
  <c r="F70" i="15"/>
  <c r="F69" i="15"/>
  <c r="H71" i="15"/>
  <c r="H70" i="15"/>
  <c r="H69" i="15"/>
  <c r="G70" i="15"/>
  <c r="G69" i="15"/>
  <c r="B73" i="15"/>
  <c r="C73" i="15"/>
  <c r="E73" i="15"/>
  <c r="F73" i="15"/>
  <c r="G73" i="15"/>
  <c r="D73" i="15"/>
  <c r="H74" i="15"/>
  <c r="B75" i="15"/>
  <c r="C75" i="15"/>
  <c r="E75" i="15"/>
  <c r="F75" i="15"/>
  <c r="H77" i="15"/>
  <c r="B78" i="15"/>
  <c r="C78" i="15"/>
  <c r="E78" i="15"/>
  <c r="F78" i="15"/>
  <c r="G78" i="15"/>
  <c r="B80" i="15"/>
  <c r="C80" i="15"/>
  <c r="E80" i="15"/>
  <c r="F80" i="15"/>
  <c r="D80" i="15"/>
  <c r="H81" i="15"/>
  <c r="B82" i="15"/>
  <c r="C82" i="15"/>
  <c r="E82" i="15"/>
  <c r="F82" i="15"/>
  <c r="H83" i="15"/>
  <c r="B84" i="15"/>
  <c r="C84" i="15"/>
  <c r="E84" i="15"/>
  <c r="F84" i="15"/>
  <c r="G84" i="15"/>
  <c r="D84" i="15"/>
  <c r="B87" i="15"/>
  <c r="C87" i="15"/>
  <c r="E87" i="15"/>
  <c r="F87" i="15"/>
  <c r="B89" i="15"/>
  <c r="C89" i="15"/>
  <c r="E89" i="15"/>
  <c r="F89" i="15"/>
  <c r="H90" i="15"/>
  <c r="H91" i="15"/>
  <c r="H92" i="15"/>
  <c r="B93" i="15"/>
  <c r="C93" i="15"/>
  <c r="E93" i="15"/>
  <c r="F93" i="15"/>
  <c r="H94" i="15"/>
  <c r="H95" i="15"/>
  <c r="B97" i="15"/>
  <c r="C97" i="15"/>
  <c r="D97" i="15"/>
  <c r="E97" i="15"/>
  <c r="F97" i="15"/>
  <c r="H98" i="15"/>
  <c r="B99" i="15"/>
  <c r="C99" i="15"/>
  <c r="E99" i="15"/>
  <c r="F99" i="15"/>
  <c r="G99" i="15"/>
  <c r="B101" i="15"/>
  <c r="C101" i="15"/>
  <c r="D101" i="15"/>
  <c r="E101" i="15"/>
  <c r="F101" i="15"/>
  <c r="H102" i="15"/>
  <c r="B103" i="15"/>
  <c r="C103" i="15"/>
  <c r="E103" i="15"/>
  <c r="F103" i="15"/>
  <c r="H105" i="15"/>
  <c r="B107" i="15"/>
  <c r="C107" i="15"/>
  <c r="E107" i="15"/>
  <c r="F107" i="15"/>
  <c r="G107" i="15"/>
  <c r="B109" i="15"/>
  <c r="C109" i="15"/>
  <c r="E109" i="15"/>
  <c r="F109" i="15"/>
  <c r="H110" i="15"/>
  <c r="B113" i="15"/>
  <c r="B112" i="15"/>
  <c r="C113" i="15"/>
  <c r="C112" i="15"/>
  <c r="E113" i="15"/>
  <c r="E112" i="15"/>
  <c r="F113" i="15"/>
  <c r="D113" i="15"/>
  <c r="H114" i="15"/>
  <c r="B116" i="15"/>
  <c r="B115" i="15"/>
  <c r="C116" i="15"/>
  <c r="C115" i="15"/>
  <c r="E116" i="15"/>
  <c r="E115" i="15"/>
  <c r="F116" i="15"/>
  <c r="F115" i="15"/>
  <c r="D116" i="15"/>
  <c r="D115" i="15"/>
  <c r="H117" i="15"/>
  <c r="H116" i="15"/>
  <c r="H115" i="15"/>
  <c r="B119" i="15"/>
  <c r="C119" i="15"/>
  <c r="E119" i="15"/>
  <c r="F119" i="15"/>
  <c r="B121" i="15"/>
  <c r="C121" i="15"/>
  <c r="E121" i="15"/>
  <c r="F121" i="15"/>
  <c r="H122" i="15"/>
  <c r="H123" i="15"/>
  <c r="B124" i="15"/>
  <c r="C124" i="15"/>
  <c r="E124" i="15"/>
  <c r="F124" i="15"/>
  <c r="G124" i="15"/>
  <c r="H125" i="15"/>
  <c r="D124" i="15"/>
  <c r="B128" i="15"/>
  <c r="C128" i="15"/>
  <c r="E128" i="15"/>
  <c r="F128" i="15"/>
  <c r="D128" i="15"/>
  <c r="H129" i="15"/>
  <c r="B130" i="15"/>
  <c r="C130" i="15"/>
  <c r="E130" i="15"/>
  <c r="F130" i="15"/>
  <c r="H131" i="15"/>
  <c r="B132" i="15"/>
  <c r="C132" i="15"/>
  <c r="E132" i="15"/>
  <c r="F132" i="15"/>
  <c r="D132" i="15"/>
  <c r="B134" i="15"/>
  <c r="C134" i="15"/>
  <c r="E134" i="15"/>
  <c r="F134" i="15"/>
  <c r="B138" i="15"/>
  <c r="C138" i="15"/>
  <c r="E138" i="15"/>
  <c r="F138" i="15"/>
  <c r="D138" i="15"/>
  <c r="G138" i="15"/>
  <c r="B140" i="15"/>
  <c r="C140" i="15"/>
  <c r="E140" i="15"/>
  <c r="F140" i="15"/>
  <c r="B142" i="15"/>
  <c r="C142" i="15"/>
  <c r="E142" i="15"/>
  <c r="F142" i="15"/>
  <c r="H143" i="15"/>
  <c r="H144" i="15"/>
  <c r="H146" i="15"/>
  <c r="B147" i="15"/>
  <c r="C147" i="15"/>
  <c r="E147" i="15"/>
  <c r="F147" i="15"/>
  <c r="H148" i="15"/>
  <c r="H150" i="15"/>
  <c r="B151" i="15"/>
  <c r="C151" i="15"/>
  <c r="E151" i="15"/>
  <c r="F151" i="15"/>
  <c r="B153" i="15"/>
  <c r="C153" i="15"/>
  <c r="D153" i="15"/>
  <c r="E153" i="15"/>
  <c r="F153" i="15"/>
  <c r="H154" i="15"/>
  <c r="B155" i="15"/>
  <c r="C155" i="15"/>
  <c r="E155" i="15"/>
  <c r="F155" i="15"/>
  <c r="H156" i="15"/>
  <c r="H159" i="15"/>
  <c r="H161" i="15"/>
  <c r="H162" i="15"/>
  <c r="B163" i="15"/>
  <c r="C163" i="15"/>
  <c r="E163" i="15"/>
  <c r="F163" i="15"/>
  <c r="D163" i="15"/>
  <c r="H165" i="15"/>
  <c r="B167" i="15"/>
  <c r="C167" i="15"/>
  <c r="E167" i="15"/>
  <c r="F167" i="15"/>
  <c r="D167" i="15"/>
  <c r="B169" i="15"/>
  <c r="C169" i="15"/>
  <c r="E169" i="15"/>
  <c r="F169" i="15"/>
  <c r="D169" i="15"/>
  <c r="B171" i="15"/>
  <c r="C171" i="15"/>
  <c r="E171" i="15"/>
  <c r="F171" i="15"/>
  <c r="D171" i="15"/>
  <c r="H172" i="15"/>
  <c r="H171" i="15"/>
  <c r="B173" i="15"/>
  <c r="C173" i="15"/>
  <c r="E173" i="15"/>
  <c r="F173" i="15"/>
  <c r="H175" i="15"/>
  <c r="H176" i="15"/>
  <c r="H177" i="15"/>
  <c r="H178" i="15"/>
  <c r="H179" i="15"/>
  <c r="H180" i="15"/>
  <c r="B181" i="15"/>
  <c r="C181" i="15"/>
  <c r="E181" i="15"/>
  <c r="F181" i="15"/>
  <c r="D181" i="15"/>
  <c r="G167" i="15"/>
  <c r="G151" i="15"/>
  <c r="G132" i="15"/>
  <c r="H132" i="15"/>
  <c r="G134" i="15"/>
  <c r="G121" i="15"/>
  <c r="G101" i="15"/>
  <c r="G181" i="15"/>
  <c r="G169" i="15"/>
  <c r="H169" i="15"/>
  <c r="G142" i="15"/>
  <c r="B106" i="15"/>
  <c r="G103" i="15"/>
  <c r="H101" i="15"/>
  <c r="G93" i="15"/>
  <c r="H73" i="15"/>
  <c r="G57" i="15"/>
  <c r="H57" i="15"/>
  <c r="G33" i="15"/>
  <c r="H33" i="15"/>
  <c r="G21" i="15"/>
  <c r="H124" i="15"/>
  <c r="G113" i="15"/>
  <c r="G112" i="15"/>
  <c r="G109" i="15"/>
  <c r="G106" i="15"/>
  <c r="F106" i="15"/>
  <c r="G97" i="15"/>
  <c r="H97" i="15"/>
  <c r="G89" i="15"/>
  <c r="G80" i="15"/>
  <c r="H80" i="15"/>
  <c r="F39" i="15"/>
  <c r="G31" i="15"/>
  <c r="H138" i="15"/>
  <c r="D112" i="15"/>
  <c r="H84" i="15"/>
  <c r="H181" i="15"/>
  <c r="H168" i="15"/>
  <c r="G163" i="15"/>
  <c r="H163" i="15"/>
  <c r="G155" i="15"/>
  <c r="H152" i="15"/>
  <c r="B137" i="15"/>
  <c r="H135" i="15"/>
  <c r="G130" i="15"/>
  <c r="H127" i="15"/>
  <c r="H111" i="15"/>
  <c r="E106" i="15"/>
  <c r="H85" i="15"/>
  <c r="G82" i="15"/>
  <c r="H79" i="15"/>
  <c r="F72" i="15"/>
  <c r="G59" i="15"/>
  <c r="G55" i="15"/>
  <c r="G51" i="15"/>
  <c r="G47" i="15"/>
  <c r="H43" i="15"/>
  <c r="G35" i="15"/>
  <c r="G25" i="15"/>
  <c r="D21" i="15"/>
  <c r="H21" i="15"/>
  <c r="C9" i="15"/>
  <c r="D173" i="15"/>
  <c r="G171" i="15"/>
  <c r="H166" i="15"/>
  <c r="H158" i="15"/>
  <c r="G147" i="15"/>
  <c r="C137" i="15"/>
  <c r="H139" i="15"/>
  <c r="H133" i="15"/>
  <c r="H126" i="15"/>
  <c r="E118" i="15"/>
  <c r="F112" i="15"/>
  <c r="C106" i="15"/>
  <c r="G87" i="15"/>
  <c r="B72" i="15"/>
  <c r="H41" i="15"/>
  <c r="G12" i="15"/>
  <c r="H40" i="15"/>
  <c r="G173" i="15"/>
  <c r="H167" i="15"/>
  <c r="G153" i="15"/>
  <c r="H153" i="15"/>
  <c r="G128" i="15"/>
  <c r="H128" i="15"/>
  <c r="C72" i="15"/>
  <c r="B39" i="15"/>
  <c r="H141" i="15"/>
  <c r="D140" i="15"/>
  <c r="D93" i="15"/>
  <c r="H93" i="15"/>
  <c r="E86" i="15"/>
  <c r="D82" i="15"/>
  <c r="H76" i="15"/>
  <c r="D75" i="15"/>
  <c r="D70" i="15"/>
  <c r="D69" i="15"/>
  <c r="D42" i="15"/>
  <c r="H42" i="15"/>
  <c r="D23" i="15"/>
  <c r="H149" i="15"/>
  <c r="C86" i="15"/>
  <c r="D78" i="15"/>
  <c r="H78" i="15"/>
  <c r="E39" i="15"/>
  <c r="D10" i="15"/>
  <c r="H182" i="15"/>
  <c r="H174" i="15"/>
  <c r="H170" i="15"/>
  <c r="D151" i="15"/>
  <c r="H151" i="15"/>
  <c r="H145" i="15"/>
  <c r="G140" i="15"/>
  <c r="C118" i="15"/>
  <c r="G116" i="15"/>
  <c r="G115" i="15"/>
  <c r="D109" i="15"/>
  <c r="H109" i="15"/>
  <c r="H108" i="15"/>
  <c r="H107" i="15"/>
  <c r="D107" i="15"/>
  <c r="H104" i="15"/>
  <c r="D103" i="15"/>
  <c r="H100" i="15"/>
  <c r="D99" i="15"/>
  <c r="H99" i="15"/>
  <c r="H96" i="15"/>
  <c r="D89" i="15"/>
  <c r="H89" i="15"/>
  <c r="H88" i="15"/>
  <c r="D87" i="15"/>
  <c r="B86" i="15"/>
  <c r="H60" i="15"/>
  <c r="D59" i="15"/>
  <c r="H56" i="15"/>
  <c r="D55" i="15"/>
  <c r="H52" i="15"/>
  <c r="D51" i="15"/>
  <c r="H48" i="15"/>
  <c r="D47" i="15"/>
  <c r="H47" i="15"/>
  <c r="H44" i="15"/>
  <c r="C39" i="15"/>
  <c r="H36" i="15"/>
  <c r="D35" i="15"/>
  <c r="H32" i="15"/>
  <c r="D31" i="15"/>
  <c r="H28" i="15"/>
  <c r="G23" i="15"/>
  <c r="D17" i="15"/>
  <c r="H17" i="15"/>
  <c r="H16" i="15"/>
  <c r="D142" i="15"/>
  <c r="H142" i="15"/>
  <c r="F137" i="15"/>
  <c r="D134" i="15"/>
  <c r="F118" i="15"/>
  <c r="D25" i="15"/>
  <c r="E9" i="15"/>
  <c r="G10" i="15"/>
  <c r="H164" i="15"/>
  <c r="D155" i="15"/>
  <c r="D130" i="15"/>
  <c r="H130" i="15"/>
  <c r="G119" i="15"/>
  <c r="H160" i="15"/>
  <c r="H157" i="15"/>
  <c r="D147" i="15"/>
  <c r="E137" i="15"/>
  <c r="D121" i="15"/>
  <c r="H121" i="15"/>
  <c r="H120" i="15"/>
  <c r="D119" i="15"/>
  <c r="B118" i="15"/>
  <c r="F86" i="15"/>
  <c r="G75" i="15"/>
  <c r="G72" i="15"/>
  <c r="E72" i="15"/>
  <c r="D12" i="15"/>
  <c r="F9" i="15"/>
  <c r="B9" i="15"/>
  <c r="H134" i="15"/>
  <c r="H112" i="15"/>
  <c r="H155" i="15"/>
  <c r="H113" i="15"/>
  <c r="H103" i="15"/>
  <c r="H82" i="15"/>
  <c r="H51" i="15"/>
  <c r="G39" i="15"/>
  <c r="H31" i="15"/>
  <c r="H12" i="15"/>
  <c r="H173" i="15"/>
  <c r="G137" i="15"/>
  <c r="F8" i="15"/>
  <c r="F184" i="15"/>
  <c r="H59" i="15"/>
  <c r="B8" i="15"/>
  <c r="B184" i="15"/>
  <c r="C8" i="15"/>
  <c r="C184" i="15"/>
  <c r="H25" i="15"/>
  <c r="H75" i="15"/>
  <c r="H35" i="15"/>
  <c r="H55" i="15"/>
  <c r="H147" i="15"/>
  <c r="G118" i="15"/>
  <c r="G9" i="15"/>
  <c r="D106" i="15"/>
  <c r="H106" i="15"/>
  <c r="E8" i="15"/>
  <c r="E184" i="15"/>
  <c r="D72" i="15"/>
  <c r="H72" i="15"/>
  <c r="D9" i="15"/>
  <c r="H10" i="15"/>
  <c r="D137" i="15"/>
  <c r="H137" i="15"/>
  <c r="H140" i="15"/>
  <c r="H119" i="15"/>
  <c r="D118" i="15"/>
  <c r="H118" i="15"/>
  <c r="H23" i="15"/>
  <c r="H87" i="15"/>
  <c r="D86" i="15"/>
  <c r="D39" i="15"/>
  <c r="H39" i="15"/>
  <c r="G86" i="15"/>
  <c r="D8" i="15"/>
  <c r="D184" i="15"/>
  <c r="G8" i="15"/>
  <c r="G184" i="15"/>
  <c r="H86" i="15"/>
  <c r="H9" i="15"/>
  <c r="H8" i="15"/>
  <c r="H184" i="15"/>
</calcChain>
</file>

<file path=xl/sharedStrings.xml><?xml version="1.0" encoding="utf-8"?>
<sst xmlns="http://schemas.openxmlformats.org/spreadsheetml/2006/main" count="192" uniqueCount="69">
  <si>
    <t>Total</t>
  </si>
  <si>
    <t>FUENTE: Dirección General de Administración Escolar, UNAM.</t>
  </si>
  <si>
    <t>T O T A L</t>
  </si>
  <si>
    <t>Mujeres</t>
  </si>
  <si>
    <t>Hombres</t>
  </si>
  <si>
    <t xml:space="preserve">     Total</t>
  </si>
  <si>
    <t>Reingreso</t>
  </si>
  <si>
    <t>2020-2021</t>
  </si>
  <si>
    <t>Escuela Nacional de Trabajo Social</t>
  </si>
  <si>
    <t>Escuela Nacional de Enfermería y Obstetricia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</si>
  <si>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</si>
  <si>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</si>
  <si>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</si>
  <si>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</si>
  <si>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</si>
  <si>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</si>
  <si>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</si>
  <si>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</si>
  <si>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</si>
  <si>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r>
      <t>b</t>
    </r>
    <r>
      <rPr>
        <sz val="8"/>
        <rFont val="Arial"/>
        <family val="2"/>
      </rPr>
      <t xml:space="preserve"> Carrera sin primer ingreso directo.</t>
    </r>
  </si>
  <si>
    <t>Trabajo Social</t>
  </si>
  <si>
    <t>Administración de Archivos y Gestión Documental</t>
  </si>
  <si>
    <t>Escuela Nacional de Estudios Superiores, Unidad Morelia</t>
  </si>
  <si>
    <t>Psicología</t>
  </si>
  <si>
    <t>Diseño y Comunicación Visual</t>
  </si>
  <si>
    <t>Contaduría</t>
  </si>
  <si>
    <t>Administración</t>
  </si>
  <si>
    <t>Sociología</t>
  </si>
  <si>
    <t>Relaciones Internacionales</t>
  </si>
  <si>
    <t>Pedagogía</t>
  </si>
  <si>
    <t>Economía</t>
  </si>
  <si>
    <t>Derecho</t>
  </si>
  <si>
    <t>Lengua y Literaturas Hispánicas</t>
  </si>
  <si>
    <t>Historia</t>
  </si>
  <si>
    <t>Filosofía</t>
  </si>
  <si>
    <t>Ciencias Políticas y Administración Pública</t>
  </si>
  <si>
    <t>Bibliotecología y Estudios de la Información</t>
  </si>
  <si>
    <t>Ciencias de la Comunicación</t>
  </si>
  <si>
    <t>Facultad de Ciencias Políticas y Sociales</t>
  </si>
  <si>
    <t>Población</t>
  </si>
  <si>
    <t>total</t>
  </si>
  <si>
    <r>
      <t>Informática</t>
    </r>
    <r>
      <rPr>
        <vertAlign val="superscript"/>
        <sz val="10"/>
        <rFont val="Arial"/>
        <family val="2"/>
      </rPr>
      <t>a</t>
    </r>
  </si>
  <si>
    <t>Geografía</t>
  </si>
  <si>
    <t>Lengua y Literaturas Modernas (Letras Inglesas)</t>
  </si>
  <si>
    <t>Enseñanza de Alemán como Lengua Extranjera</t>
  </si>
  <si>
    <t>Enseñanza de Español como Lengua Extranjera</t>
  </si>
  <si>
    <t>Enseñanza de Francés como Lengua Extranjera</t>
  </si>
  <si>
    <t>Enseñanza de Inglés como Lengua Extranjera</t>
  </si>
  <si>
    <t>Enseñanza de Italiano como Lengua Extranjera</t>
  </si>
  <si>
    <r>
      <t>Enfermería</t>
    </r>
    <r>
      <rPr>
        <vertAlign val="superscript"/>
        <sz val="10"/>
        <rFont val="Arial"/>
        <family val="2"/>
      </rPr>
      <t>b</t>
    </r>
  </si>
  <si>
    <r>
      <t>a</t>
    </r>
    <r>
      <rPr>
        <sz val="8"/>
        <rFont val="Arial"/>
        <family val="2"/>
      </rPr>
      <t xml:space="preserve"> Esta carrera no tiene primer ingreso directo. Los 233 alumnos de primer ingreso que aparecen registrados, son el resultado de un segundo proceso de selección realizado a los alumnos asignados a las carreras de Administración y Contaduría de la propia Facultad.</t>
    </r>
  </si>
  <si>
    <t>SISTEMA UNIVERSIDAD ABIERTA</t>
  </si>
  <si>
    <t>TLAXCALA</t>
  </si>
  <si>
    <t>TABASCO</t>
  </si>
  <si>
    <t>SINALOA</t>
  </si>
  <si>
    <t xml:space="preserve">Escuela Nacional de Trabajo Social                                    </t>
  </si>
  <si>
    <t>QUERÉTARO</t>
  </si>
  <si>
    <t>PUEBLA</t>
  </si>
  <si>
    <t>OAXACA</t>
  </si>
  <si>
    <t>MICHOACÁN</t>
  </si>
  <si>
    <t xml:space="preserve">Facultad de Derecho                                                   </t>
  </si>
  <si>
    <t>HIDALGO</t>
  </si>
  <si>
    <t>ESTADO DE MÉXICO</t>
  </si>
  <si>
    <t>CIUDAD DE MÉXICO Y ÁREA METROPOLITANA</t>
  </si>
  <si>
    <t>EDUCACIÓN A DISTANCIA</t>
  </si>
  <si>
    <t>Primer Ingreso</t>
  </si>
  <si>
    <t>Nivel / Estado / Entidad Académica / Carrera</t>
  </si>
  <si>
    <t>SISTEMA UNIVERSIDAD ABIERTA Y EDUCACIÓN A DISTANCIA POR MODALIDAD Y SEDE</t>
  </si>
  <si>
    <t>UNAM. POBLACIÓN ESCOLAR. 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</si>
</sst>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 applyFont="1"/>
    <xf numFmtId="0" fontId="4" fillId="0" borderId="0" xfId="1" applyFont="1" applyBorder="1"/>
    <xf numFmtId="3" fontId="6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3" fontId="4" fillId="0" borderId="0" xfId="0" applyNumberFormat="1" applyFont="1" applyBorder="1"/>
    <xf numFmtId="0" fontId="8" fillId="0" borderId="0" xfId="1" applyFont="1" applyFill="1" applyBorder="1" applyAlignment="1">
      <alignment vertical="center"/>
    </xf>
    <xf numFmtId="3" fontId="6" fillId="0" borderId="0" xfId="0" quotePrefix="1" applyNumberFormat="1" applyFont="1" applyFill="1" applyAlignment="1">
      <alignment horizontal="right" vertical="center"/>
    </xf>
    <xf numFmtId="3" fontId="9" fillId="2" borderId="0" xfId="1" quotePrefix="1" applyNumberFormat="1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1" applyFont="1" applyFill="1" applyBorder="1"/>
    <xf numFmtId="1" fontId="8" fillId="0" borderId="0" xfId="1" applyNumberFormat="1" applyFont="1" applyBorder="1" applyAlignment="1" applyProtection="1">
      <alignment vertical="center" wrapText="1"/>
    </xf>
    <xf numFmtId="3" fontId="9" fillId="2" borderId="0" xfId="1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Border="1"/>
    <xf numFmtId="3" fontId="4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4" fillId="0" borderId="0" xfId="7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0" fillId="0" borderId="0" xfId="0" applyNumberFormat="1"/>
    <xf numFmtId="0" fontId="4" fillId="0" borderId="0" xfId="0" applyFont="1" applyFill="1" applyBorder="1" applyAlignment="1">
      <alignment horizontal="left" vertical="center" indent="3"/>
    </xf>
    <xf numFmtId="0" fontId="12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2"/>
    </xf>
    <xf numFmtId="1" fontId="4" fillId="0" borderId="0" xfId="1" applyNumberFormat="1" applyFont="1" applyBorder="1" applyAlignment="1">
      <alignment horizontal="left" vertical="center" indent="3"/>
    </xf>
    <xf numFmtId="1" fontId="6" fillId="0" borderId="0" xfId="1" quotePrefix="1" applyNumberFormat="1" applyFont="1" applyFill="1" applyBorder="1" applyAlignment="1">
      <alignment horizontal="left" vertical="center" indent="2"/>
    </xf>
    <xf numFmtId="3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4" fillId="0" borderId="0" xfId="7" applyFont="1" applyFill="1" applyBorder="1" applyAlignment="1">
      <alignment vertical="center"/>
    </xf>
    <xf numFmtId="3" fontId="4" fillId="0" borderId="0" xfId="7" applyNumberFormat="1" applyFont="1" applyFill="1" applyBorder="1" applyAlignment="1">
      <alignment vertical="center"/>
    </xf>
    <xf numFmtId="0" fontId="13" fillId="0" borderId="0" xfId="7" applyFont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6" fillId="0" borderId="0" xfId="7" applyFont="1" applyBorder="1" applyAlignment="1">
      <alignment vertical="center"/>
    </xf>
    <xf numFmtId="0" fontId="4" fillId="0" borderId="0" xfId="0" applyFont="1" applyAlignment="1">
      <alignment horizontal="left" indent="3"/>
    </xf>
    <xf numFmtId="3" fontId="12" fillId="0" borderId="0" xfId="0" applyNumberFormat="1" applyFont="1"/>
    <xf numFmtId="0" fontId="12" fillId="0" borderId="0" xfId="0" applyFont="1" applyAlignment="1">
      <alignment horizontal="left" indent="2"/>
    </xf>
    <xf numFmtId="0" fontId="14" fillId="0" borderId="0" xfId="7" applyFont="1" applyBorder="1" applyAlignment="1">
      <alignment vertical="center"/>
    </xf>
    <xf numFmtId="3" fontId="14" fillId="0" borderId="0" xfId="7" applyNumberFormat="1" applyFont="1" applyBorder="1" applyAlignment="1">
      <alignment vertical="center"/>
    </xf>
    <xf numFmtId="3" fontId="6" fillId="0" borderId="0" xfId="1" applyNumberFormat="1" applyFont="1" applyFill="1" applyBorder="1" applyAlignment="1">
      <alignment horizontal="centerContinuous" vertical="center"/>
    </xf>
    <xf numFmtId="3" fontId="6" fillId="0" borderId="0" xfId="1" applyNumberFormat="1" applyFont="1" applyBorder="1" applyAlignment="1">
      <alignment horizontal="center" vertical="center"/>
    </xf>
    <xf numFmtId="1" fontId="8" fillId="0" borderId="0" xfId="1" applyNumberFormat="1" applyFont="1" applyBorder="1" applyAlignment="1" applyProtection="1">
      <alignment vertical="center" wrapText="1"/>
    </xf>
    <xf numFmtId="0" fontId="6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</cellXfs>
  <cellStyles count="23">
    <cellStyle name="Millares 2" xfId="20"/>
    <cellStyle name="Normal" xfId="0" builtinId="0"/>
    <cellStyle name="Normal 10 2" xfId="2"/>
    <cellStyle name="Normal 10 2 2" xfId="3"/>
    <cellStyle name="Normal 10 3" xfId="4"/>
    <cellStyle name="Normal 12 2" xfId="5"/>
    <cellStyle name="Normal 12 3" xfId="6"/>
    <cellStyle name="Normal 19" xfId="7"/>
    <cellStyle name="Normal 2" xfId="8"/>
    <cellStyle name="Normal 2 2" xfId="9"/>
    <cellStyle name="Normal 2 2 2" xfId="10"/>
    <cellStyle name="Normal 2 2 2 2" xfId="11"/>
    <cellStyle name="Normal 2 2 3" xfId="12"/>
    <cellStyle name="Normal 2 3" xfId="13"/>
    <cellStyle name="Normal 2 3 2" xfId="14"/>
    <cellStyle name="Normal 2 4" xfId="15"/>
    <cellStyle name="Normal 2 4 2" xfId="16"/>
    <cellStyle name="Normal 3" xfId="19"/>
    <cellStyle name="Normal 3 2" xfId="17"/>
    <cellStyle name="Normal 3 2 2" xfId="18"/>
    <cellStyle name="Normal 4" xfId="21"/>
    <cellStyle name="Normal_poblac99" xfId="1"/>
    <cellStyle name="Porcentaje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27">
          <cell r="E27" t="str">
            <v>Posgrado</v>
          </cell>
          <cell r="F27">
            <v>30792</v>
          </cell>
        </row>
        <row r="28">
          <cell r="E28" t="str">
            <v>Licenciatura</v>
          </cell>
          <cell r="F28">
            <v>226575</v>
          </cell>
        </row>
        <row r="29">
          <cell r="E29" t="str">
            <v>Bachillerato</v>
          </cell>
          <cell r="F29">
            <v>108802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 x caas"/>
    </sheetNames>
    <sheetDataSet>
      <sheetData sheetId="0">
        <row r="14">
          <cell r="C14" t="str">
            <v>Ciencias Físico Matemáticas e Ingenierías</v>
          </cell>
          <cell r="D14">
            <v>49492</v>
          </cell>
        </row>
        <row r="15">
          <cell r="C15" t="str">
            <v>Ciencias Biológicas, Químicas y de la Salud</v>
          </cell>
          <cell r="D15">
            <v>66636</v>
          </cell>
          <cell r="G15" t="str">
            <v>Ciencias físico matemáticas e ingenierías</v>
          </cell>
          <cell r="I15">
            <v>1686</v>
          </cell>
          <cell r="J15">
            <v>1146</v>
          </cell>
        </row>
        <row r="16">
          <cell r="C16" t="str">
            <v>Ciencias Sociales</v>
          </cell>
          <cell r="D16">
            <v>87868</v>
          </cell>
          <cell r="G16" t="str">
            <v>Ciencias biológicas, químicas y de la salud</v>
          </cell>
          <cell r="I16">
            <v>2197</v>
          </cell>
          <cell r="J16">
            <v>2366</v>
          </cell>
        </row>
        <row r="17">
          <cell r="C17" t="str">
            <v>Humanidades y Artes</v>
          </cell>
          <cell r="D17">
            <v>22579</v>
          </cell>
          <cell r="G17" t="str">
            <v>Ciencias sociales</v>
          </cell>
          <cell r="I17">
            <v>3908</v>
          </cell>
          <cell r="J17">
            <v>902</v>
          </cell>
        </row>
        <row r="18">
          <cell r="G18" t="str">
            <v>Humanidades y artes</v>
          </cell>
          <cell r="I18">
            <v>1295</v>
          </cell>
          <cell r="J18">
            <v>924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ingreso por sexo"/>
    </sheetNames>
    <sheetDataSet>
      <sheetData sheetId="0">
        <row r="9">
          <cell r="C9" t="str">
            <v>Hombres</v>
          </cell>
          <cell r="D9" t="str">
            <v>Mujeres</v>
          </cell>
        </row>
        <row r="10">
          <cell r="B10" t="str">
            <v xml:space="preserve">Bachillerato </v>
          </cell>
          <cell r="C10">
            <v>0.49066110676743985</v>
          </cell>
          <cell r="D10">
            <v>0.50933889323256021</v>
          </cell>
        </row>
        <row r="11">
          <cell r="B11" t="str">
            <v>Consejo Académico del Bachillerato</v>
          </cell>
          <cell r="C11">
            <v>0.49066110676743985</v>
          </cell>
          <cell r="D11">
            <v>0.50933889323256021</v>
          </cell>
        </row>
        <row r="13">
          <cell r="B13" t="str">
            <v>Licenciatura</v>
          </cell>
          <cell r="C13">
            <v>0.47936134206460157</v>
          </cell>
          <cell r="D13">
            <v>0.52063865793539843</v>
          </cell>
        </row>
        <row r="14">
          <cell r="B14" t="str">
            <v>Ciencias Físico Matemáticas e Ingenierías</v>
          </cell>
          <cell r="C14">
            <v>0.68222588321435107</v>
          </cell>
          <cell r="D14">
            <v>0.31777411678564893</v>
          </cell>
        </row>
        <row r="15">
          <cell r="B15" t="str">
            <v>Ciencias Biológicas, Químicas y de la Salud</v>
          </cell>
          <cell r="C15">
            <v>0.3314603113091778</v>
          </cell>
          <cell r="D15">
            <v>0.66853968869082214</v>
          </cell>
        </row>
        <row r="16">
          <cell r="B16" t="str">
            <v>Ciencias Sociales</v>
          </cell>
          <cell r="C16">
            <v>0.51125300004528373</v>
          </cell>
          <cell r="D16">
            <v>0.48874699995471632</v>
          </cell>
        </row>
        <row r="17">
          <cell r="B17" t="str">
            <v>Humanidades y Artes</v>
          </cell>
          <cell r="C17">
            <v>0.37193460490463215</v>
          </cell>
          <cell r="D17">
            <v>0.62806539509536785</v>
          </cell>
        </row>
        <row r="19">
          <cell r="B19" t="str">
            <v xml:space="preserve">Posgrado </v>
          </cell>
          <cell r="C19">
            <v>0.49264230271668824</v>
          </cell>
          <cell r="D19">
            <v>0.50735769728331181</v>
          </cell>
        </row>
        <row r="20">
          <cell r="B20" t="str">
            <v>Ciencias Físico Matemáticas e Ingenierías</v>
          </cell>
          <cell r="C20">
            <v>0.73096821877309681</v>
          </cell>
          <cell r="D20">
            <v>0.26903178122690319</v>
          </cell>
        </row>
        <row r="21">
          <cell r="B21" t="str">
            <v>Ciencias Biológicas, Químicas y de la Salud</v>
          </cell>
          <cell r="C21">
            <v>0.43672939649578196</v>
          </cell>
          <cell r="D21">
            <v>0.56327060350421809</v>
          </cell>
        </row>
        <row r="22">
          <cell r="B22" t="str">
            <v>Ciencias Sociales</v>
          </cell>
          <cell r="C22">
            <v>0.50426409903713898</v>
          </cell>
          <cell r="D22">
            <v>0.49573590096286108</v>
          </cell>
        </row>
        <row r="23">
          <cell r="B23" t="str">
            <v>Humanidades y Artes</v>
          </cell>
          <cell r="C23">
            <v>0.47615131578947367</v>
          </cell>
          <cell r="D23">
            <v>0.52384868421052633</v>
          </cell>
        </row>
        <row r="25">
          <cell r="B25" t="str">
            <v xml:space="preserve">   </v>
          </cell>
          <cell r="C25">
            <v>0.48483681429911618</v>
          </cell>
          <cell r="D25">
            <v>0.51516318570088382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posgrado"/>
    </sheetNames>
    <sheetDataSet>
      <sheetData sheetId="0">
        <row r="19">
          <cell r="B19" t="str">
            <v>Especialización</v>
          </cell>
          <cell r="C19">
            <v>16368</v>
          </cell>
        </row>
        <row r="20">
          <cell r="B20" t="str">
            <v>Maestría</v>
          </cell>
          <cell r="C20">
            <v>9086</v>
          </cell>
        </row>
        <row r="21">
          <cell r="B21" t="str">
            <v>Doctorado</v>
          </cell>
          <cell r="C21">
            <v>5338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carreras"/>
    </sheetNames>
    <sheetDataSet>
      <sheetData sheetId="0">
        <row r="9">
          <cell r="C9" t="str">
            <v>Ciencias de la Comunicación</v>
          </cell>
          <cell r="D9">
            <v>4702</v>
          </cell>
        </row>
        <row r="10">
          <cell r="C10" t="str">
            <v>Ingeniería Civil</v>
          </cell>
          <cell r="D10">
            <v>4882</v>
          </cell>
        </row>
        <row r="11">
          <cell r="C11" t="str">
            <v>Pedagogía</v>
          </cell>
          <cell r="D11">
            <v>5204</v>
          </cell>
        </row>
        <row r="12">
          <cell r="C12" t="str">
            <v>Enfermería</v>
          </cell>
          <cell r="D12">
            <v>5643</v>
          </cell>
        </row>
        <row r="13">
          <cell r="C13" t="str">
            <v>Biología</v>
          </cell>
          <cell r="D13">
            <v>6179</v>
          </cell>
        </row>
        <row r="14">
          <cell r="C14" t="str">
            <v>Medicina Veterinaria y Zootecnia</v>
          </cell>
          <cell r="D14">
            <v>6457</v>
          </cell>
        </row>
        <row r="15">
          <cell r="C15" t="str">
            <v>Relaciones Internacionales</v>
          </cell>
          <cell r="D15">
            <v>7021</v>
          </cell>
        </row>
        <row r="16">
          <cell r="C16" t="str">
            <v>Cirujano Dentista | Odontología</v>
          </cell>
          <cell r="D16">
            <v>7242</v>
          </cell>
        </row>
        <row r="17">
          <cell r="C17" t="str">
            <v>Administración</v>
          </cell>
          <cell r="D17">
            <v>8937</v>
          </cell>
        </row>
        <row r="18">
          <cell r="C18" t="str">
            <v>Economía</v>
          </cell>
          <cell r="D18">
            <v>9976</v>
          </cell>
        </row>
        <row r="19">
          <cell r="C19" t="str">
            <v>Arquitectura</v>
          </cell>
          <cell r="D19">
            <v>10040</v>
          </cell>
        </row>
        <row r="20">
          <cell r="C20" t="str">
            <v>Contaduría</v>
          </cell>
          <cell r="D20">
            <v>10133</v>
          </cell>
        </row>
        <row r="21">
          <cell r="C21" t="str">
            <v>Médico Cirujano</v>
          </cell>
          <cell r="D21">
            <v>12640</v>
          </cell>
        </row>
        <row r="22">
          <cell r="C22" t="str">
            <v>Psicología</v>
          </cell>
          <cell r="D22">
            <v>13382</v>
          </cell>
        </row>
        <row r="23">
          <cell r="C23" t="str">
            <v>Derecho</v>
          </cell>
          <cell r="D23">
            <v>27846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"/>
    </sheetNames>
    <sheetDataSet>
      <sheetData sheetId="0">
        <row r="30">
          <cell r="A30" t="str">
            <v>Plantel 9 Pedro de Alba</v>
          </cell>
          <cell r="B30">
            <v>4904</v>
          </cell>
        </row>
        <row r="31">
          <cell r="A31" t="str">
            <v>Plantel 8 Miguel E. Schulz</v>
          </cell>
          <cell r="B31">
            <v>5634</v>
          </cell>
        </row>
        <row r="32">
          <cell r="A32" t="str">
            <v>Plantel 7 Ezequiel A. Chávez</v>
          </cell>
          <cell r="B32">
            <v>5663</v>
          </cell>
        </row>
        <row r="33">
          <cell r="A33" t="str">
            <v>Plantel 6 Antonio Caso</v>
          </cell>
          <cell r="B33">
            <v>5067</v>
          </cell>
        </row>
        <row r="34">
          <cell r="A34" t="str">
            <v>Plantel 5 José Vasconcelos</v>
          </cell>
          <cell r="B34">
            <v>8931</v>
          </cell>
        </row>
        <row r="35">
          <cell r="A35" t="str">
            <v>Plantel 4 Vidal Castañeda y Nájera</v>
          </cell>
          <cell r="B35">
            <v>5249</v>
          </cell>
        </row>
        <row r="36">
          <cell r="A36" t="str">
            <v>Plantel 3 Justo Sierra</v>
          </cell>
          <cell r="B36">
            <v>4326</v>
          </cell>
        </row>
        <row r="37">
          <cell r="A37" t="str">
            <v>Plantel 2 Erasmo Castellanos Quinto</v>
          </cell>
          <cell r="B37">
            <v>7250</v>
          </cell>
        </row>
        <row r="38">
          <cell r="A38" t="str">
            <v>Plantel 1 Gabino Barreda</v>
          </cell>
          <cell r="B38">
            <v>4402</v>
          </cell>
        </row>
        <row r="44">
          <cell r="A44" t="str">
            <v>Plantel Vallejo</v>
          </cell>
          <cell r="B44">
            <v>11655</v>
          </cell>
        </row>
        <row r="45">
          <cell r="A45" t="str">
            <v>Plantel Sur</v>
          </cell>
          <cell r="B45">
            <v>11564</v>
          </cell>
        </row>
        <row r="46">
          <cell r="A46" t="str">
            <v>Plantel Oriente</v>
          </cell>
          <cell r="B46">
            <v>11733</v>
          </cell>
        </row>
        <row r="47">
          <cell r="A47" t="str">
            <v>Plantel Naucalpan</v>
          </cell>
          <cell r="B47">
            <v>11159</v>
          </cell>
        </row>
        <row r="48">
          <cell r="A48" t="str">
            <v>Plantel Azcapotzalco</v>
          </cell>
          <cell r="B48">
            <v>11265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89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63" style="18" customWidth="1"/>
    <col min="2" max="8" width="15.140625" style="19" customWidth="1"/>
    <col min="9" max="16384" width="10.85546875" style="18"/>
  </cols>
  <sheetData>
    <row r="1" spans="1:10" ht="15" customHeight="1" x14ac:dyDescent="0.2">
      <c r="A1" s="42" t="s">
        <v>68</v>
      </c>
      <c r="B1" s="42"/>
      <c r="C1" s="42"/>
      <c r="D1" s="42"/>
      <c r="E1" s="42"/>
      <c r="F1" s="42"/>
      <c r="G1" s="42"/>
      <c r="H1" s="42"/>
    </row>
    <row r="2" spans="1:10" ht="15" customHeight="1" x14ac:dyDescent="0.2">
      <c r="A2" s="42" t="s">
        <v>67</v>
      </c>
      <c r="B2" s="42"/>
      <c r="C2" s="42"/>
      <c r="D2" s="42"/>
      <c r="E2" s="42"/>
      <c r="F2" s="42"/>
      <c r="G2" s="42"/>
      <c r="H2" s="42"/>
    </row>
    <row r="3" spans="1:10" ht="15" customHeight="1" x14ac:dyDescent="0.2">
      <c r="A3" s="40" t="s">
        <v>7</v>
      </c>
      <c r="B3" s="40"/>
      <c r="C3" s="40"/>
      <c r="D3" s="40"/>
      <c r="E3" s="40"/>
      <c r="F3" s="40"/>
      <c r="G3" s="40"/>
      <c r="H3" s="40"/>
    </row>
    <row r="4" spans="1:10" s="29" customFormat="1" ht="15.95" customHeight="1" x14ac:dyDescent="0.2">
      <c r="B4" s="39"/>
      <c r="C4" s="39"/>
      <c r="D4" s="39"/>
      <c r="E4" s="39"/>
      <c r="F4" s="39"/>
      <c r="G4" s="39"/>
      <c r="H4" s="39"/>
    </row>
    <row r="5" spans="1:10" s="29" customFormat="1" ht="15.95" customHeight="1" x14ac:dyDescent="0.2">
      <c r="A5" s="43" t="s">
        <v>66</v>
      </c>
      <c r="B5" s="44" t="s">
        <v>65</v>
      </c>
      <c r="C5" s="44"/>
      <c r="D5" s="44"/>
      <c r="E5" s="44" t="s">
        <v>6</v>
      </c>
      <c r="F5" s="44"/>
      <c r="G5" s="44"/>
      <c r="H5" s="12" t="s">
        <v>39</v>
      </c>
    </row>
    <row r="6" spans="1:10" s="29" customFormat="1" ht="15.95" customHeight="1" x14ac:dyDescent="0.2">
      <c r="A6" s="43"/>
      <c r="B6" s="8" t="s">
        <v>4</v>
      </c>
      <c r="C6" s="12" t="s">
        <v>3</v>
      </c>
      <c r="D6" s="12" t="s">
        <v>5</v>
      </c>
      <c r="E6" s="12" t="s">
        <v>4</v>
      </c>
      <c r="F6" s="12" t="s">
        <v>3</v>
      </c>
      <c r="G6" s="12" t="s">
        <v>0</v>
      </c>
      <c r="H6" s="12" t="s">
        <v>40</v>
      </c>
    </row>
    <row r="7" spans="1:10" s="29" customFormat="1" ht="9" customHeight="1" x14ac:dyDescent="0.2">
      <c r="B7" s="30"/>
      <c r="C7" s="30"/>
      <c r="D7" s="30"/>
      <c r="E7" s="30"/>
      <c r="F7" s="30"/>
      <c r="G7" s="30"/>
      <c r="H7" s="30"/>
    </row>
    <row r="8" spans="1:10" s="37" customFormat="1" ht="15" customHeight="1" x14ac:dyDescent="0.2">
      <c r="A8" s="28" t="s">
        <v>64</v>
      </c>
      <c r="B8" s="27">
        <f t="shared" ref="B8:H8" si="0">+B9+B39+B62+B69+B72+B86+B106+B112+B115+B118</f>
        <v>2928</v>
      </c>
      <c r="C8" s="27">
        <f t="shared" si="0"/>
        <v>3331</v>
      </c>
      <c r="D8" s="27">
        <f t="shared" si="0"/>
        <v>6259</v>
      </c>
      <c r="E8" s="27">
        <f t="shared" si="0"/>
        <v>5485</v>
      </c>
      <c r="F8" s="27">
        <f t="shared" si="0"/>
        <v>7764</v>
      </c>
      <c r="G8" s="27">
        <f t="shared" si="0"/>
        <v>13249</v>
      </c>
      <c r="H8" s="27">
        <f t="shared" si="0"/>
        <v>19508</v>
      </c>
      <c r="J8" s="38"/>
    </row>
    <row r="9" spans="1:10" ht="15" customHeight="1" x14ac:dyDescent="0.2">
      <c r="A9" s="17" t="s">
        <v>63</v>
      </c>
      <c r="B9" s="32">
        <f t="shared" ref="B9:H9" si="1">+B10+B12+B17+B21+B23+B25+B31+B33+B35</f>
        <v>2884</v>
      </c>
      <c r="C9" s="32">
        <f t="shared" si="1"/>
        <v>3267</v>
      </c>
      <c r="D9" s="32">
        <f t="shared" si="1"/>
        <v>6151</v>
      </c>
      <c r="E9" s="32">
        <f t="shared" si="1"/>
        <v>3940</v>
      </c>
      <c r="F9" s="32">
        <f t="shared" si="1"/>
        <v>4893</v>
      </c>
      <c r="G9" s="32">
        <f t="shared" si="1"/>
        <v>8833</v>
      </c>
      <c r="H9" s="32">
        <f t="shared" si="1"/>
        <v>14984</v>
      </c>
    </row>
    <row r="10" spans="1:10" ht="15" customHeight="1" x14ac:dyDescent="0.2">
      <c r="A10" s="24" t="s">
        <v>8</v>
      </c>
      <c r="B10" s="16">
        <f>B11</f>
        <v>45</v>
      </c>
      <c r="C10" s="16">
        <f>C11</f>
        <v>233</v>
      </c>
      <c r="D10" s="16">
        <f>D11</f>
        <v>278</v>
      </c>
      <c r="E10" s="16">
        <f>E11</f>
        <v>42</v>
      </c>
      <c r="F10" s="16">
        <f>F11</f>
        <v>277</v>
      </c>
      <c r="G10" s="16">
        <f>SUM(E10:F10)</f>
        <v>319</v>
      </c>
      <c r="H10" s="16">
        <f t="shared" ref="H10:H34" si="2">SUM(D10,G10)</f>
        <v>597</v>
      </c>
    </row>
    <row r="11" spans="1:10" ht="15" customHeight="1" x14ac:dyDescent="0.2">
      <c r="A11" s="22" t="s">
        <v>20</v>
      </c>
      <c r="B11" s="13">
        <v>45</v>
      </c>
      <c r="C11" s="13">
        <v>233</v>
      </c>
      <c r="D11" s="15">
        <v>278</v>
      </c>
      <c r="E11" s="13">
        <v>42</v>
      </c>
      <c r="F11" s="13">
        <v>277</v>
      </c>
      <c r="G11" s="15">
        <v>319</v>
      </c>
      <c r="H11" s="15">
        <f t="shared" si="2"/>
        <v>597</v>
      </c>
    </row>
    <row r="12" spans="1:10" ht="15" customHeight="1" x14ac:dyDescent="0.2">
      <c r="A12" s="24" t="s">
        <v>38</v>
      </c>
      <c r="B12" s="16">
        <f>SUM(B13:B16)</f>
        <v>595</v>
      </c>
      <c r="C12" s="16">
        <f>SUM(C13:C16)</f>
        <v>569</v>
      </c>
      <c r="D12" s="16">
        <f>SUM(D13:D16)</f>
        <v>1164</v>
      </c>
      <c r="E12" s="16">
        <f>SUM(E13:E16)</f>
        <v>770</v>
      </c>
      <c r="F12" s="16">
        <f>SUM(F13:F16)</f>
        <v>764</v>
      </c>
      <c r="G12" s="16">
        <f>SUM(E12:F12)</f>
        <v>1534</v>
      </c>
      <c r="H12" s="16">
        <f t="shared" si="2"/>
        <v>2698</v>
      </c>
    </row>
    <row r="13" spans="1:10" ht="15" customHeight="1" x14ac:dyDescent="0.2">
      <c r="A13" s="22" t="s">
        <v>37</v>
      </c>
      <c r="B13" s="14">
        <v>195</v>
      </c>
      <c r="C13" s="14">
        <v>218</v>
      </c>
      <c r="D13" s="15">
        <v>413</v>
      </c>
      <c r="E13" s="14">
        <v>221</v>
      </c>
      <c r="F13" s="14">
        <v>237</v>
      </c>
      <c r="G13" s="15">
        <v>458</v>
      </c>
      <c r="H13" s="15">
        <f t="shared" si="2"/>
        <v>871</v>
      </c>
    </row>
    <row r="14" spans="1:10" ht="15" customHeight="1" x14ac:dyDescent="0.2">
      <c r="A14" s="22" t="s">
        <v>35</v>
      </c>
      <c r="B14" s="14">
        <v>184</v>
      </c>
      <c r="C14" s="14">
        <v>122</v>
      </c>
      <c r="D14" s="15">
        <v>306</v>
      </c>
      <c r="E14" s="14">
        <v>247</v>
      </c>
      <c r="F14" s="14">
        <v>172</v>
      </c>
      <c r="G14" s="15">
        <v>419</v>
      </c>
      <c r="H14" s="15">
        <f t="shared" si="2"/>
        <v>725</v>
      </c>
    </row>
    <row r="15" spans="1:10" ht="15" customHeight="1" x14ac:dyDescent="0.2">
      <c r="A15" s="22" t="s">
        <v>28</v>
      </c>
      <c r="B15" s="14">
        <v>119</v>
      </c>
      <c r="C15" s="14">
        <v>129</v>
      </c>
      <c r="D15" s="15">
        <v>248</v>
      </c>
      <c r="E15" s="14">
        <v>193</v>
      </c>
      <c r="F15" s="14">
        <v>245</v>
      </c>
      <c r="G15" s="15">
        <v>438</v>
      </c>
      <c r="H15" s="15">
        <f t="shared" si="2"/>
        <v>686</v>
      </c>
    </row>
    <row r="16" spans="1:10" ht="15" customHeight="1" x14ac:dyDescent="0.2">
      <c r="A16" s="22" t="s">
        <v>27</v>
      </c>
      <c r="B16" s="14">
        <v>97</v>
      </c>
      <c r="C16" s="14">
        <v>100</v>
      </c>
      <c r="D16" s="15">
        <v>197</v>
      </c>
      <c r="E16" s="14">
        <v>109</v>
      </c>
      <c r="F16" s="14">
        <v>110</v>
      </c>
      <c r="G16" s="15">
        <v>219</v>
      </c>
      <c r="H16" s="15">
        <f t="shared" si="2"/>
        <v>416</v>
      </c>
    </row>
    <row r="17" spans="1:8" ht="15" customHeight="1" x14ac:dyDescent="0.2">
      <c r="A17" s="24" t="s">
        <v>18</v>
      </c>
      <c r="B17" s="16">
        <f>SUM(B18:B20)</f>
        <v>498</v>
      </c>
      <c r="C17" s="16">
        <f>SUM(C18:C20)</f>
        <v>307</v>
      </c>
      <c r="D17" s="16">
        <f>SUM(D18:D20)</f>
        <v>805</v>
      </c>
      <c r="E17" s="16">
        <f>SUM(E18:E20)</f>
        <v>797</v>
      </c>
      <c r="F17" s="16">
        <f>SUM(F18:F20)</f>
        <v>516</v>
      </c>
      <c r="G17" s="16">
        <f>SUM(E17:F17)</f>
        <v>1313</v>
      </c>
      <c r="H17" s="16">
        <f t="shared" si="2"/>
        <v>2118</v>
      </c>
    </row>
    <row r="18" spans="1:8" ht="15" customHeight="1" x14ac:dyDescent="0.2">
      <c r="A18" s="22" t="s">
        <v>26</v>
      </c>
      <c r="B18" s="13">
        <v>200</v>
      </c>
      <c r="C18" s="13">
        <v>130</v>
      </c>
      <c r="D18" s="15">
        <v>330</v>
      </c>
      <c r="E18" s="13">
        <v>337</v>
      </c>
      <c r="F18" s="13">
        <v>223</v>
      </c>
      <c r="G18" s="15">
        <v>560</v>
      </c>
      <c r="H18" s="15">
        <v>890</v>
      </c>
    </row>
    <row r="19" spans="1:8" s="33" customFormat="1" ht="15" customHeight="1" x14ac:dyDescent="0.2">
      <c r="A19" s="22" t="s">
        <v>25</v>
      </c>
      <c r="B19" s="13">
        <v>184</v>
      </c>
      <c r="C19" s="13">
        <v>149</v>
      </c>
      <c r="D19" s="15">
        <v>333</v>
      </c>
      <c r="E19" s="13">
        <v>241</v>
      </c>
      <c r="F19" s="13">
        <v>245</v>
      </c>
      <c r="G19" s="15">
        <v>486</v>
      </c>
      <c r="H19" s="15">
        <v>819</v>
      </c>
    </row>
    <row r="20" spans="1:8" ht="15" customHeight="1" x14ac:dyDescent="0.2">
      <c r="A20" s="22" t="s">
        <v>41</v>
      </c>
      <c r="B20" s="13">
        <v>114</v>
      </c>
      <c r="C20" s="13">
        <v>28</v>
      </c>
      <c r="D20" s="15">
        <v>142</v>
      </c>
      <c r="E20" s="13">
        <v>219</v>
      </c>
      <c r="F20" s="13">
        <v>48</v>
      </c>
      <c r="G20" s="15">
        <v>267</v>
      </c>
      <c r="H20" s="15">
        <v>409</v>
      </c>
    </row>
    <row r="21" spans="1:8" ht="15.75" customHeight="1" x14ac:dyDescent="0.2">
      <c r="A21" s="24" t="s">
        <v>17</v>
      </c>
      <c r="B21" s="16">
        <f>B22</f>
        <v>689</v>
      </c>
      <c r="C21" s="16">
        <f>C22</f>
        <v>637</v>
      </c>
      <c r="D21" s="16">
        <f>D22</f>
        <v>1326</v>
      </c>
      <c r="E21" s="16">
        <f>E22</f>
        <v>857</v>
      </c>
      <c r="F21" s="16">
        <f>F22</f>
        <v>821</v>
      </c>
      <c r="G21" s="16">
        <f>SUM(E21:F21)</f>
        <v>1678</v>
      </c>
      <c r="H21" s="16">
        <f t="shared" si="2"/>
        <v>3004</v>
      </c>
    </row>
    <row r="22" spans="1:8" ht="15" customHeight="1" x14ac:dyDescent="0.2">
      <c r="A22" s="22" t="s">
        <v>31</v>
      </c>
      <c r="B22" s="13">
        <v>689</v>
      </c>
      <c r="C22" s="13">
        <v>637</v>
      </c>
      <c r="D22" s="15">
        <v>1326</v>
      </c>
      <c r="E22" s="13">
        <v>857</v>
      </c>
      <c r="F22" s="13">
        <v>821</v>
      </c>
      <c r="G22" s="15">
        <v>1678</v>
      </c>
      <c r="H22" s="15">
        <f t="shared" si="2"/>
        <v>3004</v>
      </c>
    </row>
    <row r="23" spans="1:8" ht="15" customHeight="1" x14ac:dyDescent="0.2">
      <c r="A23" s="24" t="s">
        <v>16</v>
      </c>
      <c r="B23" s="16">
        <f>B24</f>
        <v>290</v>
      </c>
      <c r="C23" s="16">
        <f>C24</f>
        <v>136</v>
      </c>
      <c r="D23" s="16">
        <f>D24</f>
        <v>426</v>
      </c>
      <c r="E23" s="16">
        <f>E24</f>
        <v>448</v>
      </c>
      <c r="F23" s="16">
        <f>F24</f>
        <v>159</v>
      </c>
      <c r="G23" s="16">
        <f>SUM(E23:F23)</f>
        <v>607</v>
      </c>
      <c r="H23" s="16">
        <f t="shared" si="2"/>
        <v>1033</v>
      </c>
    </row>
    <row r="24" spans="1:8" ht="15" customHeight="1" x14ac:dyDescent="0.2">
      <c r="A24" s="22" t="s">
        <v>30</v>
      </c>
      <c r="B24" s="13">
        <v>290</v>
      </c>
      <c r="C24" s="13">
        <v>136</v>
      </c>
      <c r="D24" s="15">
        <v>426</v>
      </c>
      <c r="E24" s="13">
        <v>448</v>
      </c>
      <c r="F24" s="13">
        <v>159</v>
      </c>
      <c r="G24" s="15">
        <v>607</v>
      </c>
      <c r="H24" s="15">
        <v>1033</v>
      </c>
    </row>
    <row r="25" spans="1:8" ht="15" customHeight="1" x14ac:dyDescent="0.2">
      <c r="A25" s="24" t="s">
        <v>13</v>
      </c>
      <c r="B25" s="16">
        <f t="shared" ref="B25:G25" si="3">SUM(B26:B30)</f>
        <v>52</v>
      </c>
      <c r="C25" s="16">
        <f t="shared" si="3"/>
        <v>96</v>
      </c>
      <c r="D25" s="16">
        <f t="shared" si="3"/>
        <v>148</v>
      </c>
      <c r="E25" s="16">
        <f t="shared" si="3"/>
        <v>77</v>
      </c>
      <c r="F25" s="16">
        <f t="shared" si="3"/>
        <v>159</v>
      </c>
      <c r="G25" s="16">
        <f t="shared" si="3"/>
        <v>236</v>
      </c>
      <c r="H25" s="16">
        <f t="shared" si="2"/>
        <v>384</v>
      </c>
    </row>
    <row r="26" spans="1:8" ht="15" customHeight="1" x14ac:dyDescent="0.2">
      <c r="A26" s="22" t="s">
        <v>44</v>
      </c>
      <c r="B26" s="13">
        <v>0</v>
      </c>
      <c r="C26" s="13">
        <v>1</v>
      </c>
      <c r="D26" s="15">
        <v>1</v>
      </c>
      <c r="E26" s="13">
        <v>0</v>
      </c>
      <c r="F26" s="13">
        <v>3</v>
      </c>
      <c r="G26" s="15">
        <v>3</v>
      </c>
      <c r="H26" s="15">
        <f t="shared" si="2"/>
        <v>4</v>
      </c>
    </row>
    <row r="27" spans="1:8" ht="15" customHeight="1" x14ac:dyDescent="0.2">
      <c r="A27" s="22" t="s">
        <v>45</v>
      </c>
      <c r="B27" s="13">
        <v>36</v>
      </c>
      <c r="C27" s="13">
        <v>68</v>
      </c>
      <c r="D27" s="15">
        <v>104</v>
      </c>
      <c r="E27" s="13">
        <v>46</v>
      </c>
      <c r="F27" s="13">
        <v>108</v>
      </c>
      <c r="G27" s="15">
        <v>154</v>
      </c>
      <c r="H27" s="15">
        <f t="shared" si="2"/>
        <v>258</v>
      </c>
    </row>
    <row r="28" spans="1:8" ht="15" customHeight="1" x14ac:dyDescent="0.2">
      <c r="A28" s="22" t="s">
        <v>46</v>
      </c>
      <c r="B28" s="13">
        <v>0</v>
      </c>
      <c r="C28" s="13">
        <v>1</v>
      </c>
      <c r="D28" s="15">
        <v>1</v>
      </c>
      <c r="E28" s="13">
        <v>1</v>
      </c>
      <c r="F28" s="13">
        <v>1</v>
      </c>
      <c r="G28" s="15">
        <v>2</v>
      </c>
      <c r="H28" s="15">
        <f t="shared" si="2"/>
        <v>3</v>
      </c>
    </row>
    <row r="29" spans="1:8" ht="15" customHeight="1" x14ac:dyDescent="0.2">
      <c r="A29" s="22" t="s">
        <v>47</v>
      </c>
      <c r="B29" s="13">
        <v>15</v>
      </c>
      <c r="C29" s="13">
        <v>23</v>
      </c>
      <c r="D29" s="15">
        <v>38</v>
      </c>
      <c r="E29" s="13">
        <v>27</v>
      </c>
      <c r="F29" s="13">
        <v>42</v>
      </c>
      <c r="G29" s="15">
        <v>69</v>
      </c>
      <c r="H29" s="15">
        <f t="shared" si="2"/>
        <v>107</v>
      </c>
    </row>
    <row r="30" spans="1:8" ht="15" customHeight="1" x14ac:dyDescent="0.2">
      <c r="A30" s="22" t="s">
        <v>48</v>
      </c>
      <c r="B30" s="13">
        <v>1</v>
      </c>
      <c r="C30" s="13">
        <v>3</v>
      </c>
      <c r="D30" s="15">
        <v>4</v>
      </c>
      <c r="E30" s="13">
        <v>3</v>
      </c>
      <c r="F30" s="13">
        <v>5</v>
      </c>
      <c r="G30" s="15">
        <v>8</v>
      </c>
      <c r="H30" s="15">
        <f t="shared" si="2"/>
        <v>12</v>
      </c>
    </row>
    <row r="31" spans="1:8" ht="15" customHeight="1" x14ac:dyDescent="0.2">
      <c r="A31" s="24" t="s">
        <v>11</v>
      </c>
      <c r="B31" s="16">
        <f>B32</f>
        <v>160</v>
      </c>
      <c r="C31" s="16">
        <f>C32</f>
        <v>228</v>
      </c>
      <c r="D31" s="16">
        <f>D32</f>
        <v>388</v>
      </c>
      <c r="E31" s="16">
        <f>E32</f>
        <v>184</v>
      </c>
      <c r="F31" s="16">
        <f>F32</f>
        <v>260</v>
      </c>
      <c r="G31" s="16">
        <f>SUM(E31:F31)</f>
        <v>444</v>
      </c>
      <c r="H31" s="16">
        <f t="shared" si="2"/>
        <v>832</v>
      </c>
    </row>
    <row r="32" spans="1:8" ht="15" customHeight="1" x14ac:dyDescent="0.2">
      <c r="A32" s="22" t="s">
        <v>24</v>
      </c>
      <c r="B32" s="13">
        <v>160</v>
      </c>
      <c r="C32" s="13">
        <v>228</v>
      </c>
      <c r="D32" s="15">
        <v>388</v>
      </c>
      <c r="E32" s="13">
        <v>184</v>
      </c>
      <c r="F32" s="13">
        <v>260</v>
      </c>
      <c r="G32" s="15">
        <v>444</v>
      </c>
      <c r="H32" s="15">
        <f t="shared" si="2"/>
        <v>832</v>
      </c>
    </row>
    <row r="33" spans="1:8" ht="15" customHeight="1" x14ac:dyDescent="0.2">
      <c r="A33" s="24" t="s">
        <v>10</v>
      </c>
      <c r="B33" s="16">
        <f>B34</f>
        <v>423</v>
      </c>
      <c r="C33" s="16">
        <f>C34</f>
        <v>786</v>
      </c>
      <c r="D33" s="16">
        <f>D34</f>
        <v>1209</v>
      </c>
      <c r="E33" s="16">
        <f>E34</f>
        <v>573</v>
      </c>
      <c r="F33" s="16">
        <f>F34</f>
        <v>1240</v>
      </c>
      <c r="G33" s="16">
        <f>SUM(E33:F33)</f>
        <v>1813</v>
      </c>
      <c r="H33" s="16">
        <f t="shared" si="2"/>
        <v>3022</v>
      </c>
    </row>
    <row r="34" spans="1:8" ht="15" customHeight="1" x14ac:dyDescent="0.2">
      <c r="A34" s="22" t="s">
        <v>23</v>
      </c>
      <c r="B34" s="13">
        <v>423</v>
      </c>
      <c r="C34" s="13">
        <v>786</v>
      </c>
      <c r="D34" s="15">
        <v>1209</v>
      </c>
      <c r="E34" s="13">
        <v>573</v>
      </c>
      <c r="F34" s="13">
        <v>1240</v>
      </c>
      <c r="G34" s="15">
        <v>1813</v>
      </c>
      <c r="H34" s="15">
        <f t="shared" si="2"/>
        <v>3022</v>
      </c>
    </row>
    <row r="35" spans="1:8" ht="15" customHeight="1" x14ac:dyDescent="0.2">
      <c r="A35" s="24" t="s">
        <v>15</v>
      </c>
      <c r="B35" s="16">
        <f t="shared" ref="B35:G35" si="4">B36+B37+B38</f>
        <v>132</v>
      </c>
      <c r="C35" s="16">
        <f t="shared" si="4"/>
        <v>275</v>
      </c>
      <c r="D35" s="16">
        <f t="shared" si="4"/>
        <v>407</v>
      </c>
      <c r="E35" s="16">
        <f t="shared" si="4"/>
        <v>192</v>
      </c>
      <c r="F35" s="16">
        <f t="shared" si="4"/>
        <v>697</v>
      </c>
      <c r="G35" s="16">
        <f t="shared" si="4"/>
        <v>889</v>
      </c>
      <c r="H35" s="16">
        <f>D35+G35</f>
        <v>1296</v>
      </c>
    </row>
    <row r="36" spans="1:8" ht="15" customHeight="1" x14ac:dyDescent="0.2">
      <c r="A36" s="22" t="s">
        <v>36</v>
      </c>
      <c r="B36" s="13">
        <v>38</v>
      </c>
      <c r="C36" s="13">
        <v>41</v>
      </c>
      <c r="D36" s="15">
        <v>79</v>
      </c>
      <c r="E36" s="13">
        <v>48</v>
      </c>
      <c r="F36" s="13">
        <v>102</v>
      </c>
      <c r="G36" s="15">
        <v>150</v>
      </c>
      <c r="H36" s="15">
        <f t="shared" ref="H36:H61" si="5">SUM(D36,G36)</f>
        <v>229</v>
      </c>
    </row>
    <row r="37" spans="1:8" ht="15" customHeight="1" x14ac:dyDescent="0.2">
      <c r="A37" s="22" t="s">
        <v>32</v>
      </c>
      <c r="B37" s="13">
        <v>0</v>
      </c>
      <c r="C37" s="13">
        <v>0</v>
      </c>
      <c r="D37" s="15">
        <v>0</v>
      </c>
      <c r="E37" s="13">
        <v>0</v>
      </c>
      <c r="F37" s="13">
        <v>1</v>
      </c>
      <c r="G37" s="15">
        <v>1</v>
      </c>
      <c r="H37" s="15">
        <f t="shared" si="5"/>
        <v>1</v>
      </c>
    </row>
    <row r="38" spans="1:8" ht="15" customHeight="1" x14ac:dyDescent="0.2">
      <c r="A38" s="22" t="s">
        <v>29</v>
      </c>
      <c r="B38" s="13">
        <v>94</v>
      </c>
      <c r="C38" s="13">
        <v>234</v>
      </c>
      <c r="D38" s="15">
        <v>328</v>
      </c>
      <c r="E38" s="13">
        <v>144</v>
      </c>
      <c r="F38" s="13">
        <v>594</v>
      </c>
      <c r="G38" s="15">
        <v>738</v>
      </c>
      <c r="H38" s="15">
        <f t="shared" si="5"/>
        <v>1066</v>
      </c>
    </row>
    <row r="39" spans="1:8" ht="15" customHeight="1" x14ac:dyDescent="0.2">
      <c r="A39" s="17" t="s">
        <v>62</v>
      </c>
      <c r="B39" s="32">
        <f>+B40+B42+B47+B51+B53+B55+B57+B59</f>
        <v>0</v>
      </c>
      <c r="C39" s="32">
        <f>+C40+C42+C47+C51+C53+C55+C57+C59</f>
        <v>0</v>
      </c>
      <c r="D39" s="32">
        <f>+D40+D42+D47+D51+D53+D55+D57+D59</f>
        <v>0</v>
      </c>
      <c r="E39" s="32">
        <f>+E40+E42+E47+E51+E53+E55+E57+E59</f>
        <v>917</v>
      </c>
      <c r="F39" s="32">
        <f>+F40+F42+F47+F51+F53+F55+F57+F59</f>
        <v>1653</v>
      </c>
      <c r="G39" s="32">
        <f>SUM(E39:F39)</f>
        <v>2570</v>
      </c>
      <c r="H39" s="32">
        <f t="shared" si="5"/>
        <v>2570</v>
      </c>
    </row>
    <row r="40" spans="1:8" ht="15" customHeight="1" x14ac:dyDescent="0.2">
      <c r="A40" s="24" t="s">
        <v>8</v>
      </c>
      <c r="B40" s="16">
        <f>B41</f>
        <v>0</v>
      </c>
      <c r="C40" s="16">
        <f>C41</f>
        <v>0</v>
      </c>
      <c r="D40" s="16">
        <f>D41</f>
        <v>0</v>
      </c>
      <c r="E40" s="16">
        <f>E41</f>
        <v>25</v>
      </c>
      <c r="F40" s="16">
        <f>F41</f>
        <v>166</v>
      </c>
      <c r="G40" s="16">
        <f>SUM(E40:F40)</f>
        <v>191</v>
      </c>
      <c r="H40" s="16">
        <f t="shared" si="5"/>
        <v>191</v>
      </c>
    </row>
    <row r="41" spans="1:8" ht="15" customHeight="1" x14ac:dyDescent="0.2">
      <c r="A41" s="22" t="s">
        <v>20</v>
      </c>
      <c r="B41" s="13">
        <v>0</v>
      </c>
      <c r="C41" s="13">
        <v>0</v>
      </c>
      <c r="D41" s="15">
        <v>0</v>
      </c>
      <c r="E41" s="13">
        <v>25</v>
      </c>
      <c r="F41" s="13">
        <v>166</v>
      </c>
      <c r="G41" s="15">
        <v>191</v>
      </c>
      <c r="H41" s="15">
        <f t="shared" si="5"/>
        <v>191</v>
      </c>
    </row>
    <row r="42" spans="1:8" ht="15" customHeight="1" x14ac:dyDescent="0.2">
      <c r="A42" s="24" t="s">
        <v>38</v>
      </c>
      <c r="B42" s="16">
        <f>+B43+B44+B45+B46</f>
        <v>0</v>
      </c>
      <c r="C42" s="16">
        <f>+C43+C44+C45+C46</f>
        <v>0</v>
      </c>
      <c r="D42" s="16">
        <f>+D43+D44+D45+D46</f>
        <v>0</v>
      </c>
      <c r="E42" s="16">
        <f>+E43+E44+E45+E46</f>
        <v>221</v>
      </c>
      <c r="F42" s="16">
        <f>+F43+F44+F45+F46</f>
        <v>239</v>
      </c>
      <c r="G42" s="16">
        <f>SUM(E42:F42)</f>
        <v>460</v>
      </c>
      <c r="H42" s="16">
        <f t="shared" si="5"/>
        <v>460</v>
      </c>
    </row>
    <row r="43" spans="1:8" ht="15" customHeight="1" x14ac:dyDescent="0.2">
      <c r="A43" s="22" t="s">
        <v>37</v>
      </c>
      <c r="B43" s="13">
        <v>0</v>
      </c>
      <c r="C43" s="13">
        <v>0</v>
      </c>
      <c r="D43" s="15">
        <v>0</v>
      </c>
      <c r="E43" s="13">
        <v>69</v>
      </c>
      <c r="F43" s="13">
        <v>87</v>
      </c>
      <c r="G43" s="15">
        <v>156</v>
      </c>
      <c r="H43" s="15">
        <f t="shared" si="5"/>
        <v>156</v>
      </c>
    </row>
    <row r="44" spans="1:8" ht="15" customHeight="1" x14ac:dyDescent="0.2">
      <c r="A44" s="22" t="s">
        <v>35</v>
      </c>
      <c r="B44" s="13">
        <v>0</v>
      </c>
      <c r="C44" s="13">
        <v>0</v>
      </c>
      <c r="D44" s="15">
        <v>0</v>
      </c>
      <c r="E44" s="13">
        <v>64</v>
      </c>
      <c r="F44" s="13">
        <v>53</v>
      </c>
      <c r="G44" s="15">
        <v>117</v>
      </c>
      <c r="H44" s="15">
        <f t="shared" si="5"/>
        <v>117</v>
      </c>
    </row>
    <row r="45" spans="1:8" ht="15" customHeight="1" x14ac:dyDescent="0.2">
      <c r="A45" s="22" t="s">
        <v>28</v>
      </c>
      <c r="B45" s="13">
        <v>0</v>
      </c>
      <c r="C45" s="13">
        <v>0</v>
      </c>
      <c r="D45" s="15">
        <v>0</v>
      </c>
      <c r="E45" s="13">
        <v>50</v>
      </c>
      <c r="F45" s="13">
        <v>41</v>
      </c>
      <c r="G45" s="15">
        <v>91</v>
      </c>
      <c r="H45" s="15">
        <f t="shared" si="5"/>
        <v>91</v>
      </c>
    </row>
    <row r="46" spans="1:8" ht="15" customHeight="1" x14ac:dyDescent="0.2">
      <c r="A46" s="22" t="s">
        <v>27</v>
      </c>
      <c r="B46" s="13">
        <v>0</v>
      </c>
      <c r="C46" s="13">
        <v>0</v>
      </c>
      <c r="D46" s="15">
        <v>0</v>
      </c>
      <c r="E46" s="13">
        <v>38</v>
      </c>
      <c r="F46" s="13">
        <v>58</v>
      </c>
      <c r="G46" s="15">
        <v>96</v>
      </c>
      <c r="H46" s="15">
        <f t="shared" si="5"/>
        <v>96</v>
      </c>
    </row>
    <row r="47" spans="1:8" ht="15" customHeight="1" x14ac:dyDescent="0.2">
      <c r="A47" s="24" t="s">
        <v>18</v>
      </c>
      <c r="B47" s="16">
        <f>+B48+B49+B50</f>
        <v>0</v>
      </c>
      <c r="C47" s="16">
        <f>+C48+C49+C50</f>
        <v>0</v>
      </c>
      <c r="D47" s="16">
        <f>+D48+D49+D50</f>
        <v>0</v>
      </c>
      <c r="E47" s="16">
        <f>+E48+E49+E50</f>
        <v>215</v>
      </c>
      <c r="F47" s="16">
        <f>+F48+F49+F50</f>
        <v>216</v>
      </c>
      <c r="G47" s="16">
        <f>SUM(E47:F47)</f>
        <v>431</v>
      </c>
      <c r="H47" s="16">
        <f t="shared" si="5"/>
        <v>431</v>
      </c>
    </row>
    <row r="48" spans="1:8" ht="15.75" customHeight="1" x14ac:dyDescent="0.2">
      <c r="A48" s="22" t="s">
        <v>26</v>
      </c>
      <c r="B48" s="13">
        <v>0</v>
      </c>
      <c r="C48" s="13">
        <v>0</v>
      </c>
      <c r="D48" s="15">
        <v>0</v>
      </c>
      <c r="E48" s="13">
        <v>92</v>
      </c>
      <c r="F48" s="13">
        <v>81</v>
      </c>
      <c r="G48" s="15">
        <v>173</v>
      </c>
      <c r="H48" s="15">
        <f t="shared" si="5"/>
        <v>173</v>
      </c>
    </row>
    <row r="49" spans="1:8" s="33" customFormat="1" ht="15" customHeight="1" x14ac:dyDescent="0.2">
      <c r="A49" s="22" t="s">
        <v>25</v>
      </c>
      <c r="B49" s="13">
        <v>0</v>
      </c>
      <c r="C49" s="13">
        <v>0</v>
      </c>
      <c r="D49" s="15">
        <v>0</v>
      </c>
      <c r="E49" s="13">
        <v>80</v>
      </c>
      <c r="F49" s="13">
        <v>126</v>
      </c>
      <c r="G49" s="15">
        <v>206</v>
      </c>
      <c r="H49" s="15">
        <f t="shared" si="5"/>
        <v>206</v>
      </c>
    </row>
    <row r="50" spans="1:8" ht="15" customHeight="1" x14ac:dyDescent="0.2">
      <c r="A50" s="22" t="s">
        <v>41</v>
      </c>
      <c r="B50" s="13">
        <v>0</v>
      </c>
      <c r="C50" s="13">
        <v>0</v>
      </c>
      <c r="D50" s="15">
        <v>0</v>
      </c>
      <c r="E50" s="13">
        <v>43</v>
      </c>
      <c r="F50" s="13">
        <v>9</v>
      </c>
      <c r="G50" s="15">
        <v>52</v>
      </c>
      <c r="H50" s="15">
        <f t="shared" si="5"/>
        <v>52</v>
      </c>
    </row>
    <row r="51" spans="1:8" ht="15" customHeight="1" x14ac:dyDescent="0.2">
      <c r="A51" s="24" t="s">
        <v>17</v>
      </c>
      <c r="B51" s="16">
        <f>B52</f>
        <v>0</v>
      </c>
      <c r="C51" s="16">
        <f>C52</f>
        <v>0</v>
      </c>
      <c r="D51" s="16">
        <f>D52</f>
        <v>0</v>
      </c>
      <c r="E51" s="16">
        <f>E52</f>
        <v>121</v>
      </c>
      <c r="F51" s="16">
        <f>F52</f>
        <v>113</v>
      </c>
      <c r="G51" s="16">
        <f>SUM(E51:F51)</f>
        <v>234</v>
      </c>
      <c r="H51" s="16">
        <f t="shared" si="5"/>
        <v>234</v>
      </c>
    </row>
    <row r="52" spans="1:8" ht="15" customHeight="1" x14ac:dyDescent="0.2">
      <c r="A52" s="22" t="s">
        <v>31</v>
      </c>
      <c r="B52" s="13">
        <v>0</v>
      </c>
      <c r="C52" s="13">
        <v>0</v>
      </c>
      <c r="D52" s="15">
        <v>0</v>
      </c>
      <c r="E52" s="13">
        <v>121</v>
      </c>
      <c r="F52" s="13">
        <v>113</v>
      </c>
      <c r="G52" s="15">
        <v>234</v>
      </c>
      <c r="H52" s="15">
        <f t="shared" si="5"/>
        <v>234</v>
      </c>
    </row>
    <row r="53" spans="1:8" ht="15" customHeight="1" x14ac:dyDescent="0.2">
      <c r="A53" s="24" t="s">
        <v>16</v>
      </c>
      <c r="B53" s="16">
        <f>B54</f>
        <v>0</v>
      </c>
      <c r="C53" s="16">
        <f>C54</f>
        <v>0</v>
      </c>
      <c r="D53" s="16">
        <f>D54</f>
        <v>0</v>
      </c>
      <c r="E53" s="16">
        <f>E54</f>
        <v>99</v>
      </c>
      <c r="F53" s="16">
        <f>F54</f>
        <v>49</v>
      </c>
      <c r="G53" s="16">
        <f>SUM(E53:F53)</f>
        <v>148</v>
      </c>
      <c r="H53" s="16">
        <f t="shared" si="5"/>
        <v>148</v>
      </c>
    </row>
    <row r="54" spans="1:8" ht="15" customHeight="1" x14ac:dyDescent="0.2">
      <c r="A54" s="22" t="s">
        <v>30</v>
      </c>
      <c r="B54" s="13">
        <v>0</v>
      </c>
      <c r="C54" s="13">
        <v>0</v>
      </c>
      <c r="D54" s="15">
        <v>0</v>
      </c>
      <c r="E54" s="13">
        <v>99</v>
      </c>
      <c r="F54" s="13">
        <v>49</v>
      </c>
      <c r="G54" s="15">
        <v>148</v>
      </c>
      <c r="H54" s="15">
        <f t="shared" si="5"/>
        <v>148</v>
      </c>
    </row>
    <row r="55" spans="1:8" ht="15" customHeight="1" x14ac:dyDescent="0.2">
      <c r="A55" s="36" t="s">
        <v>11</v>
      </c>
      <c r="B55" s="35">
        <f>B56</f>
        <v>0</v>
      </c>
      <c r="C55" s="35">
        <f>C56</f>
        <v>0</v>
      </c>
      <c r="D55" s="35">
        <f>D56</f>
        <v>0</v>
      </c>
      <c r="E55" s="35">
        <f>E56</f>
        <v>22</v>
      </c>
      <c r="F55" s="35">
        <f>F56</f>
        <v>57</v>
      </c>
      <c r="G55" s="16">
        <f>SUM(E55:F55)</f>
        <v>79</v>
      </c>
      <c r="H55" s="16">
        <f t="shared" si="5"/>
        <v>79</v>
      </c>
    </row>
    <row r="56" spans="1:8" ht="15" customHeight="1" x14ac:dyDescent="0.2">
      <c r="A56" s="34" t="s">
        <v>24</v>
      </c>
      <c r="B56" s="13">
        <v>0</v>
      </c>
      <c r="C56" s="13">
        <v>0</v>
      </c>
      <c r="D56" s="15">
        <v>0</v>
      </c>
      <c r="E56" s="13">
        <v>22</v>
      </c>
      <c r="F56" s="13">
        <v>57</v>
      </c>
      <c r="G56" s="15">
        <v>79</v>
      </c>
      <c r="H56" s="15">
        <f t="shared" si="5"/>
        <v>79</v>
      </c>
    </row>
    <row r="57" spans="1:8" ht="15" customHeight="1" x14ac:dyDescent="0.2">
      <c r="A57" s="24" t="s">
        <v>10</v>
      </c>
      <c r="B57" s="16">
        <f>B58</f>
        <v>0</v>
      </c>
      <c r="C57" s="16">
        <f>C58</f>
        <v>0</v>
      </c>
      <c r="D57" s="16">
        <f>D58</f>
        <v>0</v>
      </c>
      <c r="E57" s="16">
        <f>E58</f>
        <v>184</v>
      </c>
      <c r="F57" s="16">
        <f>F58</f>
        <v>665</v>
      </c>
      <c r="G57" s="16">
        <f>SUM(E57:F57)</f>
        <v>849</v>
      </c>
      <c r="H57" s="16">
        <f t="shared" si="5"/>
        <v>849</v>
      </c>
    </row>
    <row r="58" spans="1:8" ht="15" customHeight="1" x14ac:dyDescent="0.2">
      <c r="A58" s="22" t="s">
        <v>23</v>
      </c>
      <c r="B58" s="13">
        <v>0</v>
      </c>
      <c r="C58" s="13">
        <v>0</v>
      </c>
      <c r="D58" s="15">
        <v>0</v>
      </c>
      <c r="E58" s="13">
        <v>184</v>
      </c>
      <c r="F58" s="13">
        <v>665</v>
      </c>
      <c r="G58" s="15">
        <v>849</v>
      </c>
      <c r="H58" s="15">
        <f t="shared" si="5"/>
        <v>849</v>
      </c>
    </row>
    <row r="59" spans="1:8" ht="15" customHeight="1" x14ac:dyDescent="0.2">
      <c r="A59" s="24" t="s">
        <v>15</v>
      </c>
      <c r="B59" s="16">
        <f>+B60+B61</f>
        <v>0</v>
      </c>
      <c r="C59" s="16">
        <f>+C60+C61</f>
        <v>0</v>
      </c>
      <c r="D59" s="16">
        <f>+D60+D61</f>
        <v>0</v>
      </c>
      <c r="E59" s="16">
        <f>+E60+E61</f>
        <v>30</v>
      </c>
      <c r="F59" s="16">
        <f>+F60+F61</f>
        <v>148</v>
      </c>
      <c r="G59" s="16">
        <f>SUM(E59:F59)</f>
        <v>178</v>
      </c>
      <c r="H59" s="16">
        <f t="shared" si="5"/>
        <v>178</v>
      </c>
    </row>
    <row r="60" spans="1:8" ht="15" customHeight="1" x14ac:dyDescent="0.2">
      <c r="A60" s="22" t="s">
        <v>36</v>
      </c>
      <c r="B60" s="13">
        <v>0</v>
      </c>
      <c r="C60" s="13">
        <v>0</v>
      </c>
      <c r="D60" s="15">
        <v>0</v>
      </c>
      <c r="E60" s="13">
        <v>11</v>
      </c>
      <c r="F60" s="13">
        <v>8</v>
      </c>
      <c r="G60" s="15">
        <v>19</v>
      </c>
      <c r="H60" s="15">
        <f t="shared" si="5"/>
        <v>19</v>
      </c>
    </row>
    <row r="61" spans="1:8" ht="15" customHeight="1" x14ac:dyDescent="0.2">
      <c r="A61" s="22" t="s">
        <v>29</v>
      </c>
      <c r="B61" s="13">
        <v>0</v>
      </c>
      <c r="C61" s="13">
        <v>0</v>
      </c>
      <c r="D61" s="15">
        <v>0</v>
      </c>
      <c r="E61" s="13">
        <v>19</v>
      </c>
      <c r="F61" s="13">
        <v>140</v>
      </c>
      <c r="G61" s="15">
        <v>159</v>
      </c>
      <c r="H61" s="15">
        <f t="shared" si="5"/>
        <v>159</v>
      </c>
    </row>
    <row r="62" spans="1:8" ht="15" customHeight="1" x14ac:dyDescent="0.2">
      <c r="A62" s="17" t="s">
        <v>61</v>
      </c>
      <c r="B62" s="32">
        <f>B63+B65+B67</f>
        <v>0</v>
      </c>
      <c r="C62" s="32">
        <f t="shared" ref="C62:H62" si="6">C63+C65+C67</f>
        <v>0</v>
      </c>
      <c r="D62" s="32">
        <f t="shared" si="6"/>
        <v>0</v>
      </c>
      <c r="E62" s="32">
        <f t="shared" si="6"/>
        <v>3</v>
      </c>
      <c r="F62" s="32">
        <f t="shared" si="6"/>
        <v>3</v>
      </c>
      <c r="G62" s="32">
        <f t="shared" si="6"/>
        <v>6</v>
      </c>
      <c r="H62" s="32">
        <f t="shared" si="6"/>
        <v>6</v>
      </c>
    </row>
    <row r="63" spans="1:8" ht="15" customHeight="1" x14ac:dyDescent="0.2">
      <c r="A63" s="23" t="s">
        <v>55</v>
      </c>
      <c r="B63" s="32">
        <f t="shared" ref="B63:H63" si="7">B64</f>
        <v>0</v>
      </c>
      <c r="C63" s="32">
        <f t="shared" si="7"/>
        <v>0</v>
      </c>
      <c r="D63" s="32">
        <f t="shared" si="7"/>
        <v>0</v>
      </c>
      <c r="E63" s="32">
        <f t="shared" si="7"/>
        <v>1</v>
      </c>
      <c r="F63" s="32">
        <f t="shared" si="7"/>
        <v>0</v>
      </c>
      <c r="G63" s="32">
        <f t="shared" si="7"/>
        <v>1</v>
      </c>
      <c r="H63" s="32">
        <f t="shared" si="7"/>
        <v>1</v>
      </c>
    </row>
    <row r="64" spans="1:8" ht="15" customHeight="1" x14ac:dyDescent="0.2">
      <c r="A64" s="22" t="s">
        <v>20</v>
      </c>
      <c r="B64" s="13">
        <v>0</v>
      </c>
      <c r="C64" s="13">
        <v>0</v>
      </c>
      <c r="D64" s="15">
        <v>0</v>
      </c>
      <c r="E64" s="13">
        <v>1</v>
      </c>
      <c r="F64" s="13">
        <v>0</v>
      </c>
      <c r="G64" s="15">
        <v>1</v>
      </c>
      <c r="H64" s="15">
        <f>SUM(D64,G64)</f>
        <v>1</v>
      </c>
    </row>
    <row r="65" spans="1:8" ht="15" customHeight="1" x14ac:dyDescent="0.2">
      <c r="A65" s="23" t="s">
        <v>60</v>
      </c>
      <c r="B65" s="32">
        <f t="shared" ref="B65:H65" si="8">B66</f>
        <v>0</v>
      </c>
      <c r="C65" s="32">
        <f t="shared" si="8"/>
        <v>0</v>
      </c>
      <c r="D65" s="32">
        <f t="shared" si="8"/>
        <v>0</v>
      </c>
      <c r="E65" s="32">
        <f t="shared" si="8"/>
        <v>1</v>
      </c>
      <c r="F65" s="32">
        <f t="shared" si="8"/>
        <v>3</v>
      </c>
      <c r="G65" s="32">
        <f t="shared" si="8"/>
        <v>4</v>
      </c>
      <c r="H65" s="32">
        <f t="shared" si="8"/>
        <v>4</v>
      </c>
    </row>
    <row r="66" spans="1:8" ht="15" customHeight="1" x14ac:dyDescent="0.2">
      <c r="A66" s="22" t="s">
        <v>31</v>
      </c>
      <c r="B66" s="13">
        <v>0</v>
      </c>
      <c r="C66" s="13">
        <v>0</v>
      </c>
      <c r="D66" s="15">
        <v>0</v>
      </c>
      <c r="E66" s="13">
        <v>1</v>
      </c>
      <c r="F66" s="13">
        <v>3</v>
      </c>
      <c r="G66" s="15">
        <v>4</v>
      </c>
      <c r="H66" s="15">
        <f>SUM(D66,G66)</f>
        <v>4</v>
      </c>
    </row>
    <row r="67" spans="1:8" ht="15" customHeight="1" x14ac:dyDescent="0.2">
      <c r="A67" s="23" t="s">
        <v>10</v>
      </c>
      <c r="B67" s="32">
        <f t="shared" ref="B67:H67" si="9">B68</f>
        <v>0</v>
      </c>
      <c r="C67" s="32">
        <f t="shared" si="9"/>
        <v>0</v>
      </c>
      <c r="D67" s="32">
        <f t="shared" si="9"/>
        <v>0</v>
      </c>
      <c r="E67" s="32">
        <f t="shared" si="9"/>
        <v>1</v>
      </c>
      <c r="F67" s="32">
        <f t="shared" si="9"/>
        <v>0</v>
      </c>
      <c r="G67" s="32">
        <f t="shared" si="9"/>
        <v>1</v>
      </c>
      <c r="H67" s="32">
        <f t="shared" si="9"/>
        <v>1</v>
      </c>
    </row>
    <row r="68" spans="1:8" ht="15" customHeight="1" x14ac:dyDescent="0.2">
      <c r="A68" s="22" t="s">
        <v>23</v>
      </c>
      <c r="B68" s="13">
        <v>0</v>
      </c>
      <c r="C68" s="13">
        <v>0</v>
      </c>
      <c r="D68" s="15">
        <v>0</v>
      </c>
      <c r="E68" s="13">
        <v>1</v>
      </c>
      <c r="F68" s="13">
        <v>0</v>
      </c>
      <c r="G68" s="15">
        <v>1</v>
      </c>
      <c r="H68" s="15">
        <f>SUM(D68,G68)</f>
        <v>1</v>
      </c>
    </row>
    <row r="69" spans="1:8" ht="15" customHeight="1" x14ac:dyDescent="0.2">
      <c r="A69" s="17" t="s">
        <v>59</v>
      </c>
      <c r="B69" s="32">
        <f t="shared" ref="B69:H70" si="10">B70</f>
        <v>44</v>
      </c>
      <c r="C69" s="32">
        <f t="shared" si="10"/>
        <v>64</v>
      </c>
      <c r="D69" s="32">
        <f t="shared" si="10"/>
        <v>108</v>
      </c>
      <c r="E69" s="32">
        <f t="shared" si="10"/>
        <v>31</v>
      </c>
      <c r="F69" s="32">
        <f t="shared" si="10"/>
        <v>52</v>
      </c>
      <c r="G69" s="32">
        <f t="shared" si="10"/>
        <v>83</v>
      </c>
      <c r="H69" s="32">
        <f t="shared" si="10"/>
        <v>191</v>
      </c>
    </row>
    <row r="70" spans="1:8" ht="15" customHeight="1" x14ac:dyDescent="0.2">
      <c r="A70" s="23" t="s">
        <v>22</v>
      </c>
      <c r="B70" s="32">
        <f t="shared" si="10"/>
        <v>44</v>
      </c>
      <c r="C70" s="32">
        <f t="shared" si="10"/>
        <v>64</v>
      </c>
      <c r="D70" s="32">
        <f t="shared" si="10"/>
        <v>108</v>
      </c>
      <c r="E70" s="32">
        <f t="shared" si="10"/>
        <v>31</v>
      </c>
      <c r="F70" s="32">
        <f t="shared" si="10"/>
        <v>52</v>
      </c>
      <c r="G70" s="32">
        <f t="shared" si="10"/>
        <v>83</v>
      </c>
      <c r="H70" s="32">
        <f t="shared" si="10"/>
        <v>191</v>
      </c>
    </row>
    <row r="71" spans="1:8" ht="15" customHeight="1" x14ac:dyDescent="0.2">
      <c r="A71" s="22" t="s">
        <v>21</v>
      </c>
      <c r="B71" s="13">
        <v>44</v>
      </c>
      <c r="C71" s="13">
        <v>64</v>
      </c>
      <c r="D71" s="15">
        <v>108</v>
      </c>
      <c r="E71" s="13">
        <v>31</v>
      </c>
      <c r="F71" s="13">
        <v>52</v>
      </c>
      <c r="G71" s="15">
        <v>83</v>
      </c>
      <c r="H71" s="15">
        <f t="shared" ref="H71:H106" si="11">SUM(D71,G71)</f>
        <v>191</v>
      </c>
    </row>
    <row r="72" spans="1:8" ht="15" customHeight="1" x14ac:dyDescent="0.2">
      <c r="A72" s="17" t="s">
        <v>58</v>
      </c>
      <c r="B72" s="32">
        <f t="shared" ref="B72:G72" si="12">+B73+B75+B78+B80+B82+B84</f>
        <v>0</v>
      </c>
      <c r="C72" s="32">
        <f t="shared" si="12"/>
        <v>0</v>
      </c>
      <c r="D72" s="32">
        <f t="shared" si="12"/>
        <v>0</v>
      </c>
      <c r="E72" s="32">
        <f t="shared" si="12"/>
        <v>160</v>
      </c>
      <c r="F72" s="32">
        <f t="shared" si="12"/>
        <v>354</v>
      </c>
      <c r="G72" s="32">
        <f t="shared" si="12"/>
        <v>514</v>
      </c>
      <c r="H72" s="16">
        <f t="shared" si="11"/>
        <v>514</v>
      </c>
    </row>
    <row r="73" spans="1:8" ht="15" customHeight="1" x14ac:dyDescent="0.2">
      <c r="A73" s="24" t="s">
        <v>8</v>
      </c>
      <c r="B73" s="16">
        <f>B74</f>
        <v>0</v>
      </c>
      <c r="C73" s="16">
        <f>C74</f>
        <v>0</v>
      </c>
      <c r="D73" s="16">
        <f>D74</f>
        <v>0</v>
      </c>
      <c r="E73" s="16">
        <f>E74</f>
        <v>9</v>
      </c>
      <c r="F73" s="16">
        <f>F74</f>
        <v>37</v>
      </c>
      <c r="G73" s="16">
        <f>SUM(E73:F73)</f>
        <v>46</v>
      </c>
      <c r="H73" s="16">
        <f t="shared" si="11"/>
        <v>46</v>
      </c>
    </row>
    <row r="74" spans="1:8" ht="15" customHeight="1" x14ac:dyDescent="0.2">
      <c r="A74" s="22" t="s">
        <v>20</v>
      </c>
      <c r="B74" s="13">
        <v>0</v>
      </c>
      <c r="C74" s="13">
        <v>0</v>
      </c>
      <c r="D74" s="15">
        <v>0</v>
      </c>
      <c r="E74" s="13">
        <v>9</v>
      </c>
      <c r="F74" s="13">
        <v>37</v>
      </c>
      <c r="G74" s="15">
        <v>46</v>
      </c>
      <c r="H74" s="15">
        <f t="shared" si="11"/>
        <v>46</v>
      </c>
    </row>
    <row r="75" spans="1:8" ht="15" customHeight="1" x14ac:dyDescent="0.2">
      <c r="A75" s="24" t="s">
        <v>38</v>
      </c>
      <c r="B75" s="16">
        <f t="shared" ref="B75:G75" si="13">+B76+B77</f>
        <v>0</v>
      </c>
      <c r="C75" s="16">
        <f t="shared" si="13"/>
        <v>0</v>
      </c>
      <c r="D75" s="16">
        <f t="shared" si="13"/>
        <v>0</v>
      </c>
      <c r="E75" s="16">
        <f t="shared" si="13"/>
        <v>43</v>
      </c>
      <c r="F75" s="16">
        <f t="shared" si="13"/>
        <v>38</v>
      </c>
      <c r="G75" s="16">
        <f t="shared" si="13"/>
        <v>81</v>
      </c>
      <c r="H75" s="16">
        <f t="shared" si="11"/>
        <v>81</v>
      </c>
    </row>
    <row r="76" spans="1:8" ht="15" customHeight="1" x14ac:dyDescent="0.2">
      <c r="A76" s="22" t="s">
        <v>37</v>
      </c>
      <c r="B76" s="13">
        <v>0</v>
      </c>
      <c r="C76" s="13">
        <v>0</v>
      </c>
      <c r="D76" s="15">
        <v>0</v>
      </c>
      <c r="E76" s="13">
        <v>12</v>
      </c>
      <c r="F76" s="13">
        <v>13</v>
      </c>
      <c r="G76" s="15">
        <v>25</v>
      </c>
      <c r="H76" s="15">
        <f t="shared" si="11"/>
        <v>25</v>
      </c>
    </row>
    <row r="77" spans="1:8" ht="15" customHeight="1" x14ac:dyDescent="0.2">
      <c r="A77" s="22" t="s">
        <v>35</v>
      </c>
      <c r="B77" s="13">
        <v>0</v>
      </c>
      <c r="C77" s="13">
        <v>0</v>
      </c>
      <c r="D77" s="15">
        <v>0</v>
      </c>
      <c r="E77" s="13">
        <v>31</v>
      </c>
      <c r="F77" s="13">
        <v>25</v>
      </c>
      <c r="G77" s="15">
        <v>56</v>
      </c>
      <c r="H77" s="15">
        <f t="shared" si="11"/>
        <v>56</v>
      </c>
    </row>
    <row r="78" spans="1:8" ht="15" customHeight="1" x14ac:dyDescent="0.2">
      <c r="A78" s="24" t="s">
        <v>17</v>
      </c>
      <c r="B78" s="16">
        <f t="shared" ref="B78:G78" si="14">B79</f>
        <v>0</v>
      </c>
      <c r="C78" s="16">
        <f t="shared" si="14"/>
        <v>0</v>
      </c>
      <c r="D78" s="16">
        <f t="shared" si="14"/>
        <v>0</v>
      </c>
      <c r="E78" s="16">
        <f t="shared" si="14"/>
        <v>24</v>
      </c>
      <c r="F78" s="16">
        <f t="shared" si="14"/>
        <v>15</v>
      </c>
      <c r="G78" s="16">
        <f t="shared" si="14"/>
        <v>39</v>
      </c>
      <c r="H78" s="16">
        <f t="shared" si="11"/>
        <v>39</v>
      </c>
    </row>
    <row r="79" spans="1:8" ht="15" customHeight="1" x14ac:dyDescent="0.2">
      <c r="A79" s="22" t="s">
        <v>31</v>
      </c>
      <c r="B79" s="13">
        <v>0</v>
      </c>
      <c r="C79" s="13">
        <v>0</v>
      </c>
      <c r="D79" s="15">
        <v>0</v>
      </c>
      <c r="E79" s="13">
        <v>24</v>
      </c>
      <c r="F79" s="13">
        <v>15</v>
      </c>
      <c r="G79" s="15">
        <v>39</v>
      </c>
      <c r="H79" s="15">
        <f t="shared" si="11"/>
        <v>39</v>
      </c>
    </row>
    <row r="80" spans="1:8" ht="15" customHeight="1" x14ac:dyDescent="0.2">
      <c r="A80" s="24" t="s">
        <v>11</v>
      </c>
      <c r="B80" s="16">
        <f>B81</f>
        <v>0</v>
      </c>
      <c r="C80" s="16">
        <f>C81</f>
        <v>0</v>
      </c>
      <c r="D80" s="16">
        <f>D81</f>
        <v>0</v>
      </c>
      <c r="E80" s="16">
        <f>E81</f>
        <v>21</v>
      </c>
      <c r="F80" s="16">
        <f>F81</f>
        <v>27</v>
      </c>
      <c r="G80" s="16">
        <f>SUM(E80:F80)</f>
        <v>48</v>
      </c>
      <c r="H80" s="16">
        <f t="shared" si="11"/>
        <v>48</v>
      </c>
    </row>
    <row r="81" spans="1:8" ht="15" customHeight="1" x14ac:dyDescent="0.2">
      <c r="A81" s="22" t="s">
        <v>24</v>
      </c>
      <c r="B81" s="13">
        <v>0</v>
      </c>
      <c r="C81" s="13">
        <v>0</v>
      </c>
      <c r="D81" s="15">
        <v>0</v>
      </c>
      <c r="E81" s="13">
        <v>21</v>
      </c>
      <c r="F81" s="13">
        <v>27</v>
      </c>
      <c r="G81" s="15">
        <v>48</v>
      </c>
      <c r="H81" s="15">
        <f t="shared" si="11"/>
        <v>48</v>
      </c>
    </row>
    <row r="82" spans="1:8" s="33" customFormat="1" ht="15" customHeight="1" x14ac:dyDescent="0.2">
      <c r="A82" s="24" t="s">
        <v>10</v>
      </c>
      <c r="B82" s="16">
        <f>B83</f>
        <v>0</v>
      </c>
      <c r="C82" s="16">
        <f>C83</f>
        <v>0</v>
      </c>
      <c r="D82" s="16">
        <f>D83</f>
        <v>0</v>
      </c>
      <c r="E82" s="16">
        <f>E83</f>
        <v>46</v>
      </c>
      <c r="F82" s="16">
        <f>F83</f>
        <v>161</v>
      </c>
      <c r="G82" s="16">
        <f>SUM(E82:F82)</f>
        <v>207</v>
      </c>
      <c r="H82" s="16">
        <f t="shared" si="11"/>
        <v>207</v>
      </c>
    </row>
    <row r="83" spans="1:8" ht="15" customHeight="1" x14ac:dyDescent="0.2">
      <c r="A83" s="22" t="s">
        <v>23</v>
      </c>
      <c r="B83" s="13">
        <v>0</v>
      </c>
      <c r="C83" s="13">
        <v>0</v>
      </c>
      <c r="D83" s="15">
        <v>0</v>
      </c>
      <c r="E83" s="13">
        <v>46</v>
      </c>
      <c r="F83" s="13">
        <v>161</v>
      </c>
      <c r="G83" s="15">
        <v>207</v>
      </c>
      <c r="H83" s="15">
        <f t="shared" si="11"/>
        <v>207</v>
      </c>
    </row>
    <row r="84" spans="1:8" ht="15" customHeight="1" x14ac:dyDescent="0.2">
      <c r="A84" s="24" t="s">
        <v>15</v>
      </c>
      <c r="B84" s="16">
        <f>B85</f>
        <v>0</v>
      </c>
      <c r="C84" s="16">
        <f>C85</f>
        <v>0</v>
      </c>
      <c r="D84" s="16">
        <f>D85</f>
        <v>0</v>
      </c>
      <c r="E84" s="16">
        <f>E85</f>
        <v>17</v>
      </c>
      <c r="F84" s="16">
        <f>F85</f>
        <v>76</v>
      </c>
      <c r="G84" s="16">
        <f>SUM(E84:F84)</f>
        <v>93</v>
      </c>
      <c r="H84" s="16">
        <f t="shared" si="11"/>
        <v>93</v>
      </c>
    </row>
    <row r="85" spans="1:8" s="33" customFormat="1" ht="15" customHeight="1" x14ac:dyDescent="0.2">
      <c r="A85" s="22" t="s">
        <v>29</v>
      </c>
      <c r="B85" s="13">
        <v>0</v>
      </c>
      <c r="C85" s="13">
        <v>0</v>
      </c>
      <c r="D85" s="15">
        <v>0</v>
      </c>
      <c r="E85" s="13">
        <v>17</v>
      </c>
      <c r="F85" s="13">
        <v>76</v>
      </c>
      <c r="G85" s="15">
        <v>93</v>
      </c>
      <c r="H85" s="15">
        <f t="shared" si="11"/>
        <v>93</v>
      </c>
    </row>
    <row r="86" spans="1:8" ht="15" customHeight="1" x14ac:dyDescent="0.2">
      <c r="A86" s="17" t="s">
        <v>57</v>
      </c>
      <c r="B86" s="32">
        <f>+B87+B89+B93+B97+B99+B101+B103</f>
        <v>0</v>
      </c>
      <c r="C86" s="32">
        <f>+C87+C89+C93+C97+C99+C101+C103</f>
        <v>0</v>
      </c>
      <c r="D86" s="32">
        <f>+D87+D89+D93+D97+D99+D101+D103</f>
        <v>0</v>
      </c>
      <c r="E86" s="32">
        <f>+E87+E89+E93+E97+E99+E101+E103</f>
        <v>232</v>
      </c>
      <c r="F86" s="32">
        <f>+F87+F89+F93+F97+F99+F101+F103</f>
        <v>449</v>
      </c>
      <c r="G86" s="32">
        <f>SUM(E86:F86)</f>
        <v>681</v>
      </c>
      <c r="H86" s="32">
        <f t="shared" si="11"/>
        <v>681</v>
      </c>
    </row>
    <row r="87" spans="1:8" ht="15" customHeight="1" x14ac:dyDescent="0.2">
      <c r="A87" s="24" t="s">
        <v>8</v>
      </c>
      <c r="B87" s="16">
        <f>B88</f>
        <v>0</v>
      </c>
      <c r="C87" s="16">
        <f>C88</f>
        <v>0</v>
      </c>
      <c r="D87" s="16">
        <f>D88</f>
        <v>0</v>
      </c>
      <c r="E87" s="16">
        <f>E88</f>
        <v>8</v>
      </c>
      <c r="F87" s="16">
        <f>F88</f>
        <v>64</v>
      </c>
      <c r="G87" s="16">
        <f>SUM(E87:F87)</f>
        <v>72</v>
      </c>
      <c r="H87" s="16">
        <f t="shared" si="11"/>
        <v>72</v>
      </c>
    </row>
    <row r="88" spans="1:8" ht="15" customHeight="1" x14ac:dyDescent="0.2">
      <c r="A88" s="22" t="s">
        <v>20</v>
      </c>
      <c r="B88" s="13">
        <v>0</v>
      </c>
      <c r="C88" s="13">
        <v>0</v>
      </c>
      <c r="D88" s="15">
        <v>0</v>
      </c>
      <c r="E88" s="13">
        <v>8</v>
      </c>
      <c r="F88" s="13">
        <v>64</v>
      </c>
      <c r="G88" s="15">
        <v>72</v>
      </c>
      <c r="H88" s="15">
        <f t="shared" si="11"/>
        <v>72</v>
      </c>
    </row>
    <row r="89" spans="1:8" ht="15" customHeight="1" x14ac:dyDescent="0.2">
      <c r="A89" s="24" t="s">
        <v>38</v>
      </c>
      <c r="B89" s="16">
        <f>SUM(B90:B92)</f>
        <v>0</v>
      </c>
      <c r="C89" s="16">
        <f>SUM(C90:C92)</f>
        <v>0</v>
      </c>
      <c r="D89" s="16">
        <f>SUM(D90:D92)</f>
        <v>0</v>
      </c>
      <c r="E89" s="16">
        <f>SUM(E90:E92)</f>
        <v>44</v>
      </c>
      <c r="F89" s="16">
        <f>SUM(F90:F92)</f>
        <v>85</v>
      </c>
      <c r="G89" s="16">
        <f>SUM(E89:F89)</f>
        <v>129</v>
      </c>
      <c r="H89" s="16">
        <f t="shared" si="11"/>
        <v>129</v>
      </c>
    </row>
    <row r="90" spans="1:8" ht="15" customHeight="1" x14ac:dyDescent="0.2">
      <c r="A90" s="22" t="s">
        <v>37</v>
      </c>
      <c r="B90" s="13">
        <v>0</v>
      </c>
      <c r="C90" s="13">
        <v>0</v>
      </c>
      <c r="D90" s="15">
        <v>0</v>
      </c>
      <c r="E90" s="13">
        <v>15</v>
      </c>
      <c r="F90" s="13">
        <v>20</v>
      </c>
      <c r="G90" s="15">
        <v>35</v>
      </c>
      <c r="H90" s="15">
        <f t="shared" si="11"/>
        <v>35</v>
      </c>
    </row>
    <row r="91" spans="1:8" ht="15" customHeight="1" x14ac:dyDescent="0.2">
      <c r="A91" s="22" t="s">
        <v>28</v>
      </c>
      <c r="B91" s="13">
        <v>0</v>
      </c>
      <c r="C91" s="13">
        <v>0</v>
      </c>
      <c r="D91" s="15">
        <v>0</v>
      </c>
      <c r="E91" s="13">
        <v>15</v>
      </c>
      <c r="F91" s="13">
        <v>38</v>
      </c>
      <c r="G91" s="15">
        <v>53</v>
      </c>
      <c r="H91" s="15">
        <f t="shared" si="11"/>
        <v>53</v>
      </c>
    </row>
    <row r="92" spans="1:8" ht="15" customHeight="1" x14ac:dyDescent="0.2">
      <c r="A92" s="22" t="s">
        <v>27</v>
      </c>
      <c r="B92" s="13">
        <v>0</v>
      </c>
      <c r="C92" s="13">
        <v>0</v>
      </c>
      <c r="D92" s="15">
        <v>0</v>
      </c>
      <c r="E92" s="13">
        <v>14</v>
      </c>
      <c r="F92" s="13">
        <v>27</v>
      </c>
      <c r="G92" s="15">
        <v>41</v>
      </c>
      <c r="H92" s="15">
        <f t="shared" si="11"/>
        <v>41</v>
      </c>
    </row>
    <row r="93" spans="1:8" ht="15" customHeight="1" x14ac:dyDescent="0.2">
      <c r="A93" s="24" t="s">
        <v>18</v>
      </c>
      <c r="B93" s="16">
        <f>+B94+B95+B96</f>
        <v>0</v>
      </c>
      <c r="C93" s="16">
        <f>+C94+C95+C96</f>
        <v>0</v>
      </c>
      <c r="D93" s="16">
        <f>+D94+D95+D96</f>
        <v>0</v>
      </c>
      <c r="E93" s="16">
        <f>+E94+E95+E96</f>
        <v>39</v>
      </c>
      <c r="F93" s="16">
        <f>+F94+F95+F96</f>
        <v>46</v>
      </c>
      <c r="G93" s="16">
        <f>SUM(E93:F93)</f>
        <v>85</v>
      </c>
      <c r="H93" s="16">
        <f t="shared" si="11"/>
        <v>85</v>
      </c>
    </row>
    <row r="94" spans="1:8" ht="15" customHeight="1" x14ac:dyDescent="0.2">
      <c r="A94" s="22" t="s">
        <v>26</v>
      </c>
      <c r="B94" s="13">
        <v>0</v>
      </c>
      <c r="C94" s="13">
        <v>0</v>
      </c>
      <c r="D94" s="15">
        <v>0</v>
      </c>
      <c r="E94" s="13">
        <v>18</v>
      </c>
      <c r="F94" s="13">
        <v>19</v>
      </c>
      <c r="G94" s="15">
        <v>37</v>
      </c>
      <c r="H94" s="15">
        <f t="shared" si="11"/>
        <v>37</v>
      </c>
    </row>
    <row r="95" spans="1:8" ht="15" customHeight="1" x14ac:dyDescent="0.2">
      <c r="A95" s="22" t="s">
        <v>25</v>
      </c>
      <c r="B95" s="13">
        <v>0</v>
      </c>
      <c r="C95" s="13">
        <v>0</v>
      </c>
      <c r="D95" s="15">
        <v>0</v>
      </c>
      <c r="E95" s="13">
        <v>14</v>
      </c>
      <c r="F95" s="13">
        <v>24</v>
      </c>
      <c r="G95" s="15">
        <v>38</v>
      </c>
      <c r="H95" s="15">
        <f t="shared" si="11"/>
        <v>38</v>
      </c>
    </row>
    <row r="96" spans="1:8" ht="15" customHeight="1" x14ac:dyDescent="0.2">
      <c r="A96" s="22" t="s">
        <v>41</v>
      </c>
      <c r="B96" s="13">
        <v>0</v>
      </c>
      <c r="C96" s="13">
        <v>0</v>
      </c>
      <c r="D96" s="15">
        <v>0</v>
      </c>
      <c r="E96" s="13">
        <v>7</v>
      </c>
      <c r="F96" s="13">
        <v>3</v>
      </c>
      <c r="G96" s="15">
        <v>10</v>
      </c>
      <c r="H96" s="15">
        <f t="shared" si="11"/>
        <v>10</v>
      </c>
    </row>
    <row r="97" spans="1:8" s="33" customFormat="1" ht="15" customHeight="1" x14ac:dyDescent="0.2">
      <c r="A97" s="24" t="s">
        <v>16</v>
      </c>
      <c r="B97" s="16">
        <f>B98</f>
        <v>0</v>
      </c>
      <c r="C97" s="16">
        <f>C98</f>
        <v>0</v>
      </c>
      <c r="D97" s="16">
        <f>D98</f>
        <v>0</v>
      </c>
      <c r="E97" s="16">
        <f>E98</f>
        <v>73</v>
      </c>
      <c r="F97" s="16">
        <f>F98</f>
        <v>30</v>
      </c>
      <c r="G97" s="16">
        <f>SUM(E97:F97)</f>
        <v>103</v>
      </c>
      <c r="H97" s="16">
        <f t="shared" si="11"/>
        <v>103</v>
      </c>
    </row>
    <row r="98" spans="1:8" ht="15" customHeight="1" x14ac:dyDescent="0.2">
      <c r="A98" s="22" t="s">
        <v>30</v>
      </c>
      <c r="B98" s="13">
        <v>0</v>
      </c>
      <c r="C98" s="13">
        <v>0</v>
      </c>
      <c r="D98" s="15">
        <v>0</v>
      </c>
      <c r="E98" s="13">
        <v>73</v>
      </c>
      <c r="F98" s="13">
        <v>30</v>
      </c>
      <c r="G98" s="15">
        <v>103</v>
      </c>
      <c r="H98" s="15">
        <f t="shared" si="11"/>
        <v>103</v>
      </c>
    </row>
    <row r="99" spans="1:8" ht="15" customHeight="1" x14ac:dyDescent="0.2">
      <c r="A99" s="24" t="s">
        <v>11</v>
      </c>
      <c r="B99" s="16">
        <f t="shared" ref="B99:G99" si="15">B100</f>
        <v>0</v>
      </c>
      <c r="C99" s="16">
        <f t="shared" si="15"/>
        <v>0</v>
      </c>
      <c r="D99" s="16">
        <f t="shared" si="15"/>
        <v>0</v>
      </c>
      <c r="E99" s="16">
        <f t="shared" si="15"/>
        <v>7</v>
      </c>
      <c r="F99" s="16">
        <f t="shared" si="15"/>
        <v>10</v>
      </c>
      <c r="G99" s="16">
        <f t="shared" si="15"/>
        <v>17</v>
      </c>
      <c r="H99" s="16">
        <f t="shared" si="11"/>
        <v>17</v>
      </c>
    </row>
    <row r="100" spans="1:8" ht="15" customHeight="1" x14ac:dyDescent="0.2">
      <c r="A100" s="22" t="s">
        <v>24</v>
      </c>
      <c r="B100" s="13">
        <v>0</v>
      </c>
      <c r="C100" s="13">
        <v>0</v>
      </c>
      <c r="D100" s="15">
        <v>0</v>
      </c>
      <c r="E100" s="13">
        <v>7</v>
      </c>
      <c r="F100" s="13">
        <v>10</v>
      </c>
      <c r="G100" s="15">
        <v>17</v>
      </c>
      <c r="H100" s="15">
        <f t="shared" si="11"/>
        <v>17</v>
      </c>
    </row>
    <row r="101" spans="1:8" ht="15" customHeight="1" x14ac:dyDescent="0.2">
      <c r="A101" s="24" t="s">
        <v>10</v>
      </c>
      <c r="B101" s="16">
        <f>B102</f>
        <v>0</v>
      </c>
      <c r="C101" s="16">
        <f>C102</f>
        <v>0</v>
      </c>
      <c r="D101" s="16">
        <f>D102</f>
        <v>0</v>
      </c>
      <c r="E101" s="16">
        <f>E102</f>
        <v>40</v>
      </c>
      <c r="F101" s="16">
        <f>F102</f>
        <v>125</v>
      </c>
      <c r="G101" s="16">
        <f>SUM(E101:F101)</f>
        <v>165</v>
      </c>
      <c r="H101" s="16">
        <f t="shared" si="11"/>
        <v>165</v>
      </c>
    </row>
    <row r="102" spans="1:8" ht="15" customHeight="1" x14ac:dyDescent="0.2">
      <c r="A102" s="22" t="s">
        <v>23</v>
      </c>
      <c r="B102" s="13">
        <v>0</v>
      </c>
      <c r="C102" s="13">
        <v>0</v>
      </c>
      <c r="D102" s="15">
        <v>0</v>
      </c>
      <c r="E102" s="13">
        <v>40</v>
      </c>
      <c r="F102" s="13">
        <v>125</v>
      </c>
      <c r="G102" s="15">
        <v>165</v>
      </c>
      <c r="H102" s="15">
        <f t="shared" si="11"/>
        <v>165</v>
      </c>
    </row>
    <row r="103" spans="1:8" ht="15" customHeight="1" x14ac:dyDescent="0.2">
      <c r="A103" s="24" t="s">
        <v>15</v>
      </c>
      <c r="B103" s="16">
        <f>B104+B105</f>
        <v>0</v>
      </c>
      <c r="C103" s="16">
        <f>C104+C105</f>
        <v>0</v>
      </c>
      <c r="D103" s="16">
        <f>D104+D105</f>
        <v>0</v>
      </c>
      <c r="E103" s="16">
        <f>E104+E105</f>
        <v>21</v>
      </c>
      <c r="F103" s="16">
        <f>F104+F105</f>
        <v>89</v>
      </c>
      <c r="G103" s="16">
        <f>SUM(E103:F103)</f>
        <v>110</v>
      </c>
      <c r="H103" s="16">
        <f t="shared" si="11"/>
        <v>110</v>
      </c>
    </row>
    <row r="104" spans="1:8" ht="15" customHeight="1" x14ac:dyDescent="0.2">
      <c r="A104" s="22" t="s">
        <v>36</v>
      </c>
      <c r="B104" s="13">
        <v>0</v>
      </c>
      <c r="C104" s="13">
        <v>0</v>
      </c>
      <c r="D104" s="15">
        <v>0</v>
      </c>
      <c r="E104" s="13">
        <v>3</v>
      </c>
      <c r="F104" s="13">
        <v>15</v>
      </c>
      <c r="G104" s="15">
        <v>18</v>
      </c>
      <c r="H104" s="15">
        <f t="shared" si="11"/>
        <v>18</v>
      </c>
    </row>
    <row r="105" spans="1:8" ht="15" customHeight="1" x14ac:dyDescent="0.2">
      <c r="A105" s="22" t="s">
        <v>29</v>
      </c>
      <c r="B105" s="13">
        <v>0</v>
      </c>
      <c r="C105" s="13">
        <v>0</v>
      </c>
      <c r="D105" s="15">
        <v>0</v>
      </c>
      <c r="E105" s="13">
        <v>18</v>
      </c>
      <c r="F105" s="13">
        <v>74</v>
      </c>
      <c r="G105" s="15">
        <v>92</v>
      </c>
      <c r="H105" s="15">
        <f t="shared" si="11"/>
        <v>92</v>
      </c>
    </row>
    <row r="106" spans="1:8" s="33" customFormat="1" ht="15" customHeight="1" x14ac:dyDescent="0.2">
      <c r="A106" s="17" t="s">
        <v>56</v>
      </c>
      <c r="B106" s="32">
        <f t="shared" ref="B106:G106" si="16">SUM(B107,B109)</f>
        <v>0</v>
      </c>
      <c r="C106" s="32">
        <f t="shared" si="16"/>
        <v>0</v>
      </c>
      <c r="D106" s="32">
        <f t="shared" si="16"/>
        <v>0</v>
      </c>
      <c r="E106" s="32">
        <f t="shared" si="16"/>
        <v>8</v>
      </c>
      <c r="F106" s="32">
        <f t="shared" si="16"/>
        <v>36</v>
      </c>
      <c r="G106" s="32">
        <f t="shared" si="16"/>
        <v>44</v>
      </c>
      <c r="H106" s="16">
        <f t="shared" si="11"/>
        <v>44</v>
      </c>
    </row>
    <row r="107" spans="1:8" s="33" customFormat="1" ht="15" customHeight="1" x14ac:dyDescent="0.2">
      <c r="A107" s="23" t="s">
        <v>55</v>
      </c>
      <c r="B107" s="32">
        <f t="shared" ref="B107:H107" si="17">B108</f>
        <v>0</v>
      </c>
      <c r="C107" s="32">
        <f t="shared" si="17"/>
        <v>0</v>
      </c>
      <c r="D107" s="32">
        <f t="shared" si="17"/>
        <v>0</v>
      </c>
      <c r="E107" s="32">
        <f t="shared" si="17"/>
        <v>0</v>
      </c>
      <c r="F107" s="32">
        <f t="shared" si="17"/>
        <v>3</v>
      </c>
      <c r="G107" s="32">
        <f t="shared" si="17"/>
        <v>3</v>
      </c>
      <c r="H107" s="32">
        <f t="shared" si="17"/>
        <v>3</v>
      </c>
    </row>
    <row r="108" spans="1:8" s="33" customFormat="1" ht="15" customHeight="1" x14ac:dyDescent="0.2">
      <c r="A108" s="22" t="s">
        <v>20</v>
      </c>
      <c r="B108" s="13">
        <v>0</v>
      </c>
      <c r="C108" s="13">
        <v>0</v>
      </c>
      <c r="D108" s="15">
        <v>0</v>
      </c>
      <c r="E108" s="13">
        <v>0</v>
      </c>
      <c r="F108" s="13">
        <v>3</v>
      </c>
      <c r="G108" s="15">
        <v>3</v>
      </c>
      <c r="H108" s="15">
        <f t="shared" ref="H108:H114" si="18">SUM(D108,G108)</f>
        <v>3</v>
      </c>
    </row>
    <row r="109" spans="1:8" ht="15" customHeight="1" x14ac:dyDescent="0.2">
      <c r="A109" s="24" t="s">
        <v>15</v>
      </c>
      <c r="B109" s="16">
        <f>+B110+B111</f>
        <v>0</v>
      </c>
      <c r="C109" s="16">
        <f>+C110+C111</f>
        <v>0</v>
      </c>
      <c r="D109" s="16">
        <f>+D110+D111</f>
        <v>0</v>
      </c>
      <c r="E109" s="16">
        <f>+E110+E111</f>
        <v>8</v>
      </c>
      <c r="F109" s="16">
        <f>+F110+F111</f>
        <v>33</v>
      </c>
      <c r="G109" s="16">
        <f>SUM(E109:F109)</f>
        <v>41</v>
      </c>
      <c r="H109" s="16">
        <f t="shared" si="18"/>
        <v>41</v>
      </c>
    </row>
    <row r="110" spans="1:8" ht="15" customHeight="1" x14ac:dyDescent="0.2">
      <c r="A110" s="22" t="s">
        <v>36</v>
      </c>
      <c r="B110" s="13">
        <v>0</v>
      </c>
      <c r="C110" s="13">
        <v>0</v>
      </c>
      <c r="D110" s="15">
        <v>0</v>
      </c>
      <c r="E110" s="13">
        <v>1</v>
      </c>
      <c r="F110" s="13">
        <v>4</v>
      </c>
      <c r="G110" s="15">
        <v>5</v>
      </c>
      <c r="H110" s="15">
        <f t="shared" si="18"/>
        <v>5</v>
      </c>
    </row>
    <row r="111" spans="1:8" s="33" customFormat="1" ht="15" customHeight="1" x14ac:dyDescent="0.2">
      <c r="A111" s="22" t="s">
        <v>29</v>
      </c>
      <c r="B111" s="13">
        <v>0</v>
      </c>
      <c r="C111" s="13">
        <v>0</v>
      </c>
      <c r="D111" s="15">
        <v>0</v>
      </c>
      <c r="E111" s="13">
        <v>7</v>
      </c>
      <c r="F111" s="13">
        <v>29</v>
      </c>
      <c r="G111" s="15">
        <v>36</v>
      </c>
      <c r="H111" s="15">
        <f t="shared" si="18"/>
        <v>36</v>
      </c>
    </row>
    <row r="112" spans="1:8" ht="15" customHeight="1" x14ac:dyDescent="0.2">
      <c r="A112" s="17" t="s">
        <v>54</v>
      </c>
      <c r="B112" s="32">
        <f t="shared" ref="B112:G112" si="19">B113</f>
        <v>0</v>
      </c>
      <c r="C112" s="32">
        <f t="shared" si="19"/>
        <v>0</v>
      </c>
      <c r="D112" s="32">
        <f t="shared" si="19"/>
        <v>0</v>
      </c>
      <c r="E112" s="32">
        <f t="shared" si="19"/>
        <v>10</v>
      </c>
      <c r="F112" s="32">
        <f t="shared" si="19"/>
        <v>13</v>
      </c>
      <c r="G112" s="32">
        <f t="shared" si="19"/>
        <v>23</v>
      </c>
      <c r="H112" s="16">
        <f t="shared" si="18"/>
        <v>23</v>
      </c>
    </row>
    <row r="113" spans="1:8" ht="15" customHeight="1" x14ac:dyDescent="0.2">
      <c r="A113" s="24" t="s">
        <v>17</v>
      </c>
      <c r="B113" s="16">
        <f>B114</f>
        <v>0</v>
      </c>
      <c r="C113" s="16">
        <f>C114</f>
        <v>0</v>
      </c>
      <c r="D113" s="16">
        <f>D114</f>
        <v>0</v>
      </c>
      <c r="E113" s="16">
        <f>E114</f>
        <v>10</v>
      </c>
      <c r="F113" s="16">
        <f>F114</f>
        <v>13</v>
      </c>
      <c r="G113" s="16">
        <f>SUM(E113:F113)</f>
        <v>23</v>
      </c>
      <c r="H113" s="16">
        <f t="shared" si="18"/>
        <v>23</v>
      </c>
    </row>
    <row r="114" spans="1:8" ht="15" customHeight="1" x14ac:dyDescent="0.2">
      <c r="A114" s="22" t="s">
        <v>31</v>
      </c>
      <c r="B114" s="13">
        <v>0</v>
      </c>
      <c r="C114" s="13">
        <v>0</v>
      </c>
      <c r="D114" s="15">
        <v>0</v>
      </c>
      <c r="E114" s="13">
        <v>10</v>
      </c>
      <c r="F114" s="13">
        <v>13</v>
      </c>
      <c r="G114" s="15">
        <v>23</v>
      </c>
      <c r="H114" s="15">
        <f t="shared" si="18"/>
        <v>23</v>
      </c>
    </row>
    <row r="115" spans="1:8" ht="15" customHeight="1" x14ac:dyDescent="0.2">
      <c r="A115" s="17" t="s">
        <v>53</v>
      </c>
      <c r="B115" s="32">
        <f t="shared" ref="B115:H116" si="20">B116</f>
        <v>0</v>
      </c>
      <c r="C115" s="32">
        <f t="shared" si="20"/>
        <v>0</v>
      </c>
      <c r="D115" s="32">
        <f t="shared" si="20"/>
        <v>0</v>
      </c>
      <c r="E115" s="32">
        <f t="shared" si="20"/>
        <v>0</v>
      </c>
      <c r="F115" s="32">
        <f t="shared" si="20"/>
        <v>1</v>
      </c>
      <c r="G115" s="32">
        <f t="shared" si="20"/>
        <v>1</v>
      </c>
      <c r="H115" s="32">
        <f t="shared" si="20"/>
        <v>1</v>
      </c>
    </row>
    <row r="116" spans="1:8" ht="15" customHeight="1" x14ac:dyDescent="0.2">
      <c r="A116" s="24" t="s">
        <v>15</v>
      </c>
      <c r="B116" s="16">
        <f t="shared" si="20"/>
        <v>0</v>
      </c>
      <c r="C116" s="16">
        <f t="shared" si="20"/>
        <v>0</v>
      </c>
      <c r="D116" s="16">
        <f t="shared" si="20"/>
        <v>0</v>
      </c>
      <c r="E116" s="16">
        <f t="shared" si="20"/>
        <v>0</v>
      </c>
      <c r="F116" s="16">
        <f t="shared" si="20"/>
        <v>1</v>
      </c>
      <c r="G116" s="16">
        <f t="shared" si="20"/>
        <v>1</v>
      </c>
      <c r="H116" s="16">
        <f t="shared" si="20"/>
        <v>1</v>
      </c>
    </row>
    <row r="117" spans="1:8" ht="15" customHeight="1" x14ac:dyDescent="0.2">
      <c r="A117" s="22" t="s">
        <v>36</v>
      </c>
      <c r="B117" s="13">
        <v>0</v>
      </c>
      <c r="C117" s="13">
        <v>0</v>
      </c>
      <c r="D117" s="15">
        <v>0</v>
      </c>
      <c r="E117" s="13">
        <v>0</v>
      </c>
      <c r="F117" s="13">
        <v>1</v>
      </c>
      <c r="G117" s="15">
        <v>1</v>
      </c>
      <c r="H117" s="15">
        <f t="shared" ref="H117:H135" si="21">SUM(D117,G117)</f>
        <v>1</v>
      </c>
    </row>
    <row r="118" spans="1:8" ht="15" customHeight="1" x14ac:dyDescent="0.2">
      <c r="A118" s="17" t="s">
        <v>52</v>
      </c>
      <c r="B118" s="32">
        <f t="shared" ref="B118:G118" si="22">+B119+B121+B124+B128+B130+B132+B134</f>
        <v>0</v>
      </c>
      <c r="C118" s="32">
        <f t="shared" si="22"/>
        <v>0</v>
      </c>
      <c r="D118" s="32">
        <f t="shared" si="22"/>
        <v>0</v>
      </c>
      <c r="E118" s="32">
        <f t="shared" si="22"/>
        <v>184</v>
      </c>
      <c r="F118" s="32">
        <f t="shared" si="22"/>
        <v>310</v>
      </c>
      <c r="G118" s="32">
        <f t="shared" si="22"/>
        <v>494</v>
      </c>
      <c r="H118" s="16">
        <f t="shared" si="21"/>
        <v>494</v>
      </c>
    </row>
    <row r="119" spans="1:8" ht="15" customHeight="1" x14ac:dyDescent="0.2">
      <c r="A119" s="24" t="s">
        <v>8</v>
      </c>
      <c r="B119" s="16">
        <f>B120</f>
        <v>0</v>
      </c>
      <c r="C119" s="16">
        <f>C120</f>
        <v>0</v>
      </c>
      <c r="D119" s="16">
        <f>D120</f>
        <v>0</v>
      </c>
      <c r="E119" s="16">
        <f>E120</f>
        <v>2</v>
      </c>
      <c r="F119" s="16">
        <f>F120</f>
        <v>39</v>
      </c>
      <c r="G119" s="16">
        <f>SUM(E119:F119)</f>
        <v>41</v>
      </c>
      <c r="H119" s="16">
        <f t="shared" si="21"/>
        <v>41</v>
      </c>
    </row>
    <row r="120" spans="1:8" ht="15" customHeight="1" x14ac:dyDescent="0.2">
      <c r="A120" s="22" t="s">
        <v>20</v>
      </c>
      <c r="B120" s="13">
        <v>0</v>
      </c>
      <c r="C120" s="13">
        <v>0</v>
      </c>
      <c r="D120" s="15">
        <v>0</v>
      </c>
      <c r="E120" s="13">
        <v>2</v>
      </c>
      <c r="F120" s="13">
        <v>39</v>
      </c>
      <c r="G120" s="15">
        <v>41</v>
      </c>
      <c r="H120" s="15">
        <f t="shared" si="21"/>
        <v>41</v>
      </c>
    </row>
    <row r="121" spans="1:8" ht="15" customHeight="1" x14ac:dyDescent="0.2">
      <c r="A121" s="24" t="s">
        <v>38</v>
      </c>
      <c r="B121" s="16">
        <f>+B122+B123</f>
        <v>0</v>
      </c>
      <c r="C121" s="16">
        <f>+C122+C123</f>
        <v>0</v>
      </c>
      <c r="D121" s="16">
        <f>+D122+D123</f>
        <v>0</v>
      </c>
      <c r="E121" s="16">
        <f>+E122+E123</f>
        <v>44</v>
      </c>
      <c r="F121" s="16">
        <f>+F122+F123</f>
        <v>40</v>
      </c>
      <c r="G121" s="16">
        <f>SUM(E121:F121)</f>
        <v>84</v>
      </c>
      <c r="H121" s="16">
        <f t="shared" si="21"/>
        <v>84</v>
      </c>
    </row>
    <row r="122" spans="1:8" ht="15" customHeight="1" x14ac:dyDescent="0.2">
      <c r="A122" s="22" t="s">
        <v>37</v>
      </c>
      <c r="B122" s="13">
        <v>0</v>
      </c>
      <c r="C122" s="13">
        <v>0</v>
      </c>
      <c r="D122" s="15">
        <v>0</v>
      </c>
      <c r="E122" s="13">
        <v>12</v>
      </c>
      <c r="F122" s="13">
        <v>22</v>
      </c>
      <c r="G122" s="15">
        <v>34</v>
      </c>
      <c r="H122" s="15">
        <f t="shared" si="21"/>
        <v>34</v>
      </c>
    </row>
    <row r="123" spans="1:8" ht="15" customHeight="1" x14ac:dyDescent="0.2">
      <c r="A123" s="22" t="s">
        <v>35</v>
      </c>
      <c r="B123" s="13">
        <v>0</v>
      </c>
      <c r="C123" s="13">
        <v>0</v>
      </c>
      <c r="D123" s="15">
        <v>0</v>
      </c>
      <c r="E123" s="13">
        <v>32</v>
      </c>
      <c r="F123" s="13">
        <v>18</v>
      </c>
      <c r="G123" s="15">
        <v>50</v>
      </c>
      <c r="H123" s="15">
        <f t="shared" si="21"/>
        <v>50</v>
      </c>
    </row>
    <row r="124" spans="1:8" ht="15" customHeight="1" x14ac:dyDescent="0.2">
      <c r="A124" s="24" t="s">
        <v>18</v>
      </c>
      <c r="B124" s="16">
        <f>+B125+B126+B127</f>
        <v>0</v>
      </c>
      <c r="C124" s="16">
        <f>+C125+C126+C127</f>
        <v>0</v>
      </c>
      <c r="D124" s="16">
        <f>+D125+D126+D127</f>
        <v>0</v>
      </c>
      <c r="E124" s="16">
        <f>+E125+E126+E127</f>
        <v>41</v>
      </c>
      <c r="F124" s="16">
        <f>+F125+F126+F127</f>
        <v>50</v>
      </c>
      <c r="G124" s="16">
        <f>SUM(E124:F124)</f>
        <v>91</v>
      </c>
      <c r="H124" s="16">
        <f t="shared" si="21"/>
        <v>91</v>
      </c>
    </row>
    <row r="125" spans="1:8" s="31" customFormat="1" ht="15" customHeight="1" x14ac:dyDescent="0.2">
      <c r="A125" s="22" t="s">
        <v>26</v>
      </c>
      <c r="B125" s="13">
        <v>0</v>
      </c>
      <c r="C125" s="13">
        <v>0</v>
      </c>
      <c r="D125" s="15">
        <v>0</v>
      </c>
      <c r="E125" s="13">
        <v>24</v>
      </c>
      <c r="F125" s="13">
        <v>26</v>
      </c>
      <c r="G125" s="15">
        <v>50</v>
      </c>
      <c r="H125" s="15">
        <f t="shared" si="21"/>
        <v>50</v>
      </c>
    </row>
    <row r="126" spans="1:8" ht="15" customHeight="1" x14ac:dyDescent="0.2">
      <c r="A126" s="22" t="s">
        <v>25</v>
      </c>
      <c r="B126" s="13">
        <v>0</v>
      </c>
      <c r="C126" s="13">
        <v>0</v>
      </c>
      <c r="D126" s="15">
        <v>0</v>
      </c>
      <c r="E126" s="13">
        <v>15</v>
      </c>
      <c r="F126" s="13">
        <v>23</v>
      </c>
      <c r="G126" s="15">
        <v>38</v>
      </c>
      <c r="H126" s="15">
        <f t="shared" si="21"/>
        <v>38</v>
      </c>
    </row>
    <row r="127" spans="1:8" ht="15" customHeight="1" x14ac:dyDescent="0.2">
      <c r="A127" s="22" t="s">
        <v>41</v>
      </c>
      <c r="B127" s="13">
        <v>0</v>
      </c>
      <c r="C127" s="13">
        <v>0</v>
      </c>
      <c r="D127" s="15">
        <v>0</v>
      </c>
      <c r="E127" s="13">
        <v>2</v>
      </c>
      <c r="F127" s="13">
        <v>1</v>
      </c>
      <c r="G127" s="15">
        <v>3</v>
      </c>
      <c r="H127" s="15">
        <f t="shared" si="21"/>
        <v>3</v>
      </c>
    </row>
    <row r="128" spans="1:8" ht="15" customHeight="1" x14ac:dyDescent="0.2">
      <c r="A128" s="24" t="s">
        <v>17</v>
      </c>
      <c r="B128" s="16">
        <f>B129</f>
        <v>0</v>
      </c>
      <c r="C128" s="16">
        <f>C129</f>
        <v>0</v>
      </c>
      <c r="D128" s="16">
        <f>D129</f>
        <v>0</v>
      </c>
      <c r="E128" s="16">
        <f>E129</f>
        <v>27</v>
      </c>
      <c r="F128" s="16">
        <f>F129</f>
        <v>33</v>
      </c>
      <c r="G128" s="16">
        <f>SUM(E128:F128)</f>
        <v>60</v>
      </c>
      <c r="H128" s="16">
        <f t="shared" si="21"/>
        <v>60</v>
      </c>
    </row>
    <row r="129" spans="1:8" ht="15" customHeight="1" x14ac:dyDescent="0.2">
      <c r="A129" s="22" t="s">
        <v>31</v>
      </c>
      <c r="B129" s="13">
        <v>0</v>
      </c>
      <c r="C129" s="13">
        <v>0</v>
      </c>
      <c r="D129" s="15">
        <v>0</v>
      </c>
      <c r="E129" s="13">
        <v>27</v>
      </c>
      <c r="F129" s="13">
        <v>33</v>
      </c>
      <c r="G129" s="15">
        <v>60</v>
      </c>
      <c r="H129" s="15">
        <f t="shared" si="21"/>
        <v>60</v>
      </c>
    </row>
    <row r="130" spans="1:8" ht="15" customHeight="1" x14ac:dyDescent="0.2">
      <c r="A130" s="24" t="s">
        <v>16</v>
      </c>
      <c r="B130" s="16">
        <f>B131</f>
        <v>0</v>
      </c>
      <c r="C130" s="16">
        <f>C131</f>
        <v>0</v>
      </c>
      <c r="D130" s="16">
        <f>D131</f>
        <v>0</v>
      </c>
      <c r="E130" s="16">
        <f>E131</f>
        <v>25</v>
      </c>
      <c r="F130" s="16">
        <f>F131</f>
        <v>14</v>
      </c>
      <c r="G130" s="16">
        <f>SUM(E130:F130)</f>
        <v>39</v>
      </c>
      <c r="H130" s="16">
        <f t="shared" si="21"/>
        <v>39</v>
      </c>
    </row>
    <row r="131" spans="1:8" ht="15" customHeight="1" x14ac:dyDescent="0.2">
      <c r="A131" s="22" t="s">
        <v>30</v>
      </c>
      <c r="B131" s="13">
        <v>0</v>
      </c>
      <c r="C131" s="13">
        <v>0</v>
      </c>
      <c r="D131" s="15">
        <v>0</v>
      </c>
      <c r="E131" s="13">
        <v>25</v>
      </c>
      <c r="F131" s="13">
        <v>14</v>
      </c>
      <c r="G131" s="15">
        <v>39</v>
      </c>
      <c r="H131" s="15">
        <f t="shared" si="21"/>
        <v>39</v>
      </c>
    </row>
    <row r="132" spans="1:8" ht="15" customHeight="1" x14ac:dyDescent="0.2">
      <c r="A132" s="24" t="s">
        <v>11</v>
      </c>
      <c r="B132" s="16">
        <f>B133</f>
        <v>0</v>
      </c>
      <c r="C132" s="16">
        <f>C133</f>
        <v>0</v>
      </c>
      <c r="D132" s="16">
        <f>D133</f>
        <v>0</v>
      </c>
      <c r="E132" s="16">
        <f>E133</f>
        <v>10</v>
      </c>
      <c r="F132" s="16">
        <f>F133</f>
        <v>21</v>
      </c>
      <c r="G132" s="16">
        <f>SUM(E132:F132)</f>
        <v>31</v>
      </c>
      <c r="H132" s="16">
        <f t="shared" si="21"/>
        <v>31</v>
      </c>
    </row>
    <row r="133" spans="1:8" ht="15" customHeight="1" x14ac:dyDescent="0.2">
      <c r="A133" s="22" t="s">
        <v>24</v>
      </c>
      <c r="B133" s="13">
        <v>0</v>
      </c>
      <c r="C133" s="13">
        <v>0</v>
      </c>
      <c r="D133" s="15">
        <v>0</v>
      </c>
      <c r="E133" s="13">
        <v>10</v>
      </c>
      <c r="F133" s="13">
        <v>21</v>
      </c>
      <c r="G133" s="15">
        <v>31</v>
      </c>
      <c r="H133" s="15">
        <f t="shared" si="21"/>
        <v>31</v>
      </c>
    </row>
    <row r="134" spans="1:8" ht="15" customHeight="1" x14ac:dyDescent="0.2">
      <c r="A134" s="24" t="s">
        <v>10</v>
      </c>
      <c r="B134" s="16">
        <f>B135</f>
        <v>0</v>
      </c>
      <c r="C134" s="16">
        <f>C135</f>
        <v>0</v>
      </c>
      <c r="D134" s="16">
        <f>D135</f>
        <v>0</v>
      </c>
      <c r="E134" s="16">
        <f>E135</f>
        <v>35</v>
      </c>
      <c r="F134" s="16">
        <f>F135</f>
        <v>113</v>
      </c>
      <c r="G134" s="16">
        <f>SUM(E134:F134)</f>
        <v>148</v>
      </c>
      <c r="H134" s="16">
        <f t="shared" si="21"/>
        <v>148</v>
      </c>
    </row>
    <row r="135" spans="1:8" ht="15" customHeight="1" x14ac:dyDescent="0.2">
      <c r="A135" s="22" t="s">
        <v>23</v>
      </c>
      <c r="B135" s="13">
        <v>0</v>
      </c>
      <c r="C135" s="13">
        <v>0</v>
      </c>
      <c r="D135" s="15">
        <v>0</v>
      </c>
      <c r="E135" s="13">
        <v>35</v>
      </c>
      <c r="F135" s="13">
        <v>113</v>
      </c>
      <c r="G135" s="15">
        <v>148</v>
      </c>
      <c r="H135" s="15">
        <f t="shared" si="21"/>
        <v>148</v>
      </c>
    </row>
    <row r="136" spans="1:8" s="29" customFormat="1" ht="9" customHeight="1" x14ac:dyDescent="0.2">
      <c r="B136" s="30"/>
      <c r="C136" s="30"/>
      <c r="D136" s="30"/>
      <c r="E136" s="30"/>
      <c r="F136" s="30"/>
      <c r="G136" s="30"/>
      <c r="H136" s="30"/>
    </row>
    <row r="137" spans="1:8" ht="15" customHeight="1" x14ac:dyDescent="0.2">
      <c r="A137" s="28" t="s">
        <v>51</v>
      </c>
      <c r="B137" s="27">
        <f t="shared" ref="B137:G137" si="23">SUM(B138,B140,B142,B147,B151,B153,B155,B163,B167,B169,B171,B173,B181)</f>
        <v>2559</v>
      </c>
      <c r="C137" s="27">
        <f t="shared" si="23"/>
        <v>2294</v>
      </c>
      <c r="D137" s="27">
        <f t="shared" si="23"/>
        <v>4853</v>
      </c>
      <c r="E137" s="27">
        <f t="shared" si="23"/>
        <v>7013</v>
      </c>
      <c r="F137" s="27">
        <f t="shared" si="23"/>
        <v>7708</v>
      </c>
      <c r="G137" s="27">
        <f t="shared" si="23"/>
        <v>14721</v>
      </c>
      <c r="H137" s="27">
        <f>SUM(D137,G137)</f>
        <v>19574</v>
      </c>
    </row>
    <row r="138" spans="1:8" ht="15" customHeight="1" x14ac:dyDescent="0.2">
      <c r="A138" s="26" t="s">
        <v>9</v>
      </c>
      <c r="B138" s="7">
        <f t="shared" ref="B138:G138" si="24">B139</f>
        <v>0</v>
      </c>
      <c r="C138" s="7">
        <f t="shared" si="24"/>
        <v>0</v>
      </c>
      <c r="D138" s="7">
        <f t="shared" si="24"/>
        <v>0</v>
      </c>
      <c r="E138" s="7">
        <f t="shared" si="24"/>
        <v>253</v>
      </c>
      <c r="F138" s="7">
        <f t="shared" si="24"/>
        <v>1203</v>
      </c>
      <c r="G138" s="7">
        <f t="shared" si="24"/>
        <v>1456</v>
      </c>
      <c r="H138" s="16">
        <f>SUM(D138,G138)</f>
        <v>1456</v>
      </c>
    </row>
    <row r="139" spans="1:8" ht="14.25" x14ac:dyDescent="0.2">
      <c r="A139" s="25" t="s">
        <v>49</v>
      </c>
      <c r="B139" s="9">
        <v>0</v>
      </c>
      <c r="C139" s="9">
        <v>0</v>
      </c>
      <c r="D139" s="9">
        <v>0</v>
      </c>
      <c r="E139" s="13">
        <v>253</v>
      </c>
      <c r="F139" s="13">
        <v>1203</v>
      </c>
      <c r="G139" s="9">
        <v>1456</v>
      </c>
      <c r="H139" s="21">
        <f>G139+D139</f>
        <v>1456</v>
      </c>
    </row>
    <row r="140" spans="1:8" ht="15" customHeight="1" x14ac:dyDescent="0.2">
      <c r="A140" s="24" t="s">
        <v>8</v>
      </c>
      <c r="B140" s="16">
        <f>B141</f>
        <v>30</v>
      </c>
      <c r="C140" s="16">
        <f>C141</f>
        <v>108</v>
      </c>
      <c r="D140" s="16">
        <f>D141</f>
        <v>138</v>
      </c>
      <c r="E140" s="16">
        <f>E141</f>
        <v>45</v>
      </c>
      <c r="F140" s="16">
        <f>F141</f>
        <v>198</v>
      </c>
      <c r="G140" s="16">
        <f>SUM(E140:F140)</f>
        <v>243</v>
      </c>
      <c r="H140" s="16">
        <f t="shared" ref="H140:H170" si="25">SUM(D140,G140)</f>
        <v>381</v>
      </c>
    </row>
    <row r="141" spans="1:8" ht="15" customHeight="1" x14ac:dyDescent="0.2">
      <c r="A141" s="22" t="s">
        <v>20</v>
      </c>
      <c r="B141" s="13">
        <v>30</v>
      </c>
      <c r="C141" s="13">
        <v>108</v>
      </c>
      <c r="D141" s="9">
        <v>138</v>
      </c>
      <c r="E141" s="13">
        <v>45</v>
      </c>
      <c r="F141" s="13">
        <v>198</v>
      </c>
      <c r="G141" s="9">
        <v>243</v>
      </c>
      <c r="H141" s="15">
        <f t="shared" si="25"/>
        <v>381</v>
      </c>
    </row>
    <row r="142" spans="1:8" ht="15" customHeight="1" x14ac:dyDescent="0.2">
      <c r="A142" s="24" t="s">
        <v>38</v>
      </c>
      <c r="B142" s="16">
        <f>SUM(B143:B146)</f>
        <v>421</v>
      </c>
      <c r="C142" s="16">
        <f>SUM(C143:C146)</f>
        <v>328</v>
      </c>
      <c r="D142" s="16">
        <f>SUM(D143:D146)</f>
        <v>749</v>
      </c>
      <c r="E142" s="16">
        <f>SUM(E143:E146)</f>
        <v>909</v>
      </c>
      <c r="F142" s="16">
        <f>SUM(F143:F146)</f>
        <v>741</v>
      </c>
      <c r="G142" s="16">
        <f>SUM(E142:F142)</f>
        <v>1650</v>
      </c>
      <c r="H142" s="16">
        <f t="shared" si="25"/>
        <v>2399</v>
      </c>
    </row>
    <row r="143" spans="1:8" x14ac:dyDescent="0.2">
      <c r="A143" s="22" t="s">
        <v>37</v>
      </c>
      <c r="B143" s="13">
        <v>143</v>
      </c>
      <c r="C143" s="13">
        <v>112</v>
      </c>
      <c r="D143" s="9">
        <v>255</v>
      </c>
      <c r="E143" s="13">
        <v>294</v>
      </c>
      <c r="F143" s="13">
        <v>250</v>
      </c>
      <c r="G143" s="9">
        <v>544</v>
      </c>
      <c r="H143" s="15">
        <f t="shared" si="25"/>
        <v>799</v>
      </c>
    </row>
    <row r="144" spans="1:8" ht="15" customHeight="1" x14ac:dyDescent="0.2">
      <c r="A144" s="22" t="s">
        <v>35</v>
      </c>
      <c r="B144" s="13">
        <v>148</v>
      </c>
      <c r="C144" s="13">
        <v>83</v>
      </c>
      <c r="D144" s="9">
        <v>231</v>
      </c>
      <c r="E144" s="13">
        <v>309</v>
      </c>
      <c r="F144" s="13">
        <v>170</v>
      </c>
      <c r="G144" s="9">
        <v>479</v>
      </c>
      <c r="H144" s="15">
        <f t="shared" si="25"/>
        <v>710</v>
      </c>
    </row>
    <row r="145" spans="1:8" ht="15" customHeight="1" x14ac:dyDescent="0.2">
      <c r="A145" s="22" t="s">
        <v>28</v>
      </c>
      <c r="B145" s="13">
        <v>69</v>
      </c>
      <c r="C145" s="13">
        <v>82</v>
      </c>
      <c r="D145" s="9">
        <v>151</v>
      </c>
      <c r="E145" s="13">
        <v>163</v>
      </c>
      <c r="F145" s="13">
        <v>200</v>
      </c>
      <c r="G145" s="9">
        <v>363</v>
      </c>
      <c r="H145" s="15">
        <f t="shared" si="25"/>
        <v>514</v>
      </c>
    </row>
    <row r="146" spans="1:8" ht="15" customHeight="1" x14ac:dyDescent="0.2">
      <c r="A146" s="22" t="s">
        <v>27</v>
      </c>
      <c r="B146" s="13">
        <v>61</v>
      </c>
      <c r="C146" s="13">
        <v>51</v>
      </c>
      <c r="D146" s="9">
        <v>112</v>
      </c>
      <c r="E146" s="13">
        <v>143</v>
      </c>
      <c r="F146" s="13">
        <v>121</v>
      </c>
      <c r="G146" s="9">
        <v>264</v>
      </c>
      <c r="H146" s="15">
        <f t="shared" si="25"/>
        <v>376</v>
      </c>
    </row>
    <row r="147" spans="1:8" ht="15" customHeight="1" x14ac:dyDescent="0.2">
      <c r="A147" s="24" t="s">
        <v>18</v>
      </c>
      <c r="B147" s="16">
        <f>SUM(B148:B150)</f>
        <v>468</v>
      </c>
      <c r="C147" s="16">
        <f>SUM(C148:C150)</f>
        <v>324</v>
      </c>
      <c r="D147" s="16">
        <f>SUM(D148:D150)</f>
        <v>792</v>
      </c>
      <c r="E147" s="16">
        <f>SUM(E148:E150)</f>
        <v>935</v>
      </c>
      <c r="F147" s="16">
        <f>SUM(F148:F150)</f>
        <v>708</v>
      </c>
      <c r="G147" s="16">
        <f>SUM(E147:F147)</f>
        <v>1643</v>
      </c>
      <c r="H147" s="16">
        <f t="shared" si="25"/>
        <v>2435</v>
      </c>
    </row>
    <row r="148" spans="1:8" ht="15" customHeight="1" x14ac:dyDescent="0.2">
      <c r="A148" s="22" t="s">
        <v>26</v>
      </c>
      <c r="B148" s="13">
        <v>206</v>
      </c>
      <c r="C148" s="13">
        <v>140</v>
      </c>
      <c r="D148" s="9">
        <v>346</v>
      </c>
      <c r="E148" s="13">
        <v>378</v>
      </c>
      <c r="F148" s="13">
        <v>311</v>
      </c>
      <c r="G148" s="9">
        <v>689</v>
      </c>
      <c r="H148" s="15">
        <f t="shared" si="25"/>
        <v>1035</v>
      </c>
    </row>
    <row r="149" spans="1:8" ht="15" customHeight="1" x14ac:dyDescent="0.2">
      <c r="A149" s="22" t="s">
        <v>25</v>
      </c>
      <c r="B149" s="13">
        <v>192</v>
      </c>
      <c r="C149" s="13">
        <v>163</v>
      </c>
      <c r="D149" s="9">
        <v>355</v>
      </c>
      <c r="E149" s="13">
        <v>339</v>
      </c>
      <c r="F149" s="13">
        <v>364</v>
      </c>
      <c r="G149" s="9">
        <v>703</v>
      </c>
      <c r="H149" s="15">
        <f t="shared" si="25"/>
        <v>1058</v>
      </c>
    </row>
    <row r="150" spans="1:8" ht="15" customHeight="1" x14ac:dyDescent="0.2">
      <c r="A150" s="22" t="s">
        <v>41</v>
      </c>
      <c r="B150" s="13">
        <v>70</v>
      </c>
      <c r="C150" s="13">
        <v>21</v>
      </c>
      <c r="D150" s="9">
        <v>91</v>
      </c>
      <c r="E150" s="13">
        <v>218</v>
      </c>
      <c r="F150" s="13">
        <v>33</v>
      </c>
      <c r="G150" s="9">
        <v>251</v>
      </c>
      <c r="H150" s="15">
        <f t="shared" si="25"/>
        <v>342</v>
      </c>
    </row>
    <row r="151" spans="1:8" ht="15" customHeight="1" x14ac:dyDescent="0.2">
      <c r="A151" s="24" t="s">
        <v>17</v>
      </c>
      <c r="B151" s="16">
        <f>B152</f>
        <v>439</v>
      </c>
      <c r="C151" s="16">
        <f>C152</f>
        <v>423</v>
      </c>
      <c r="D151" s="16">
        <f>D152</f>
        <v>862</v>
      </c>
      <c r="E151" s="16">
        <f>E152</f>
        <v>1499</v>
      </c>
      <c r="F151" s="16">
        <f>F152</f>
        <v>1392</v>
      </c>
      <c r="G151" s="16">
        <f>SUM(E151:F151)</f>
        <v>2891</v>
      </c>
      <c r="H151" s="16">
        <f t="shared" si="25"/>
        <v>3753</v>
      </c>
    </row>
    <row r="152" spans="1:8" ht="15" customHeight="1" x14ac:dyDescent="0.2">
      <c r="A152" s="22" t="s">
        <v>31</v>
      </c>
      <c r="B152" s="13">
        <v>439</v>
      </c>
      <c r="C152" s="13">
        <v>423</v>
      </c>
      <c r="D152" s="9">
        <v>862</v>
      </c>
      <c r="E152" s="13">
        <v>1499</v>
      </c>
      <c r="F152" s="13">
        <v>1392</v>
      </c>
      <c r="G152" s="9">
        <v>2891</v>
      </c>
      <c r="H152" s="15">
        <f t="shared" si="25"/>
        <v>3753</v>
      </c>
    </row>
    <row r="153" spans="1:8" ht="15" customHeight="1" x14ac:dyDescent="0.2">
      <c r="A153" s="24" t="s">
        <v>16</v>
      </c>
      <c r="B153" s="16">
        <f>B154</f>
        <v>212</v>
      </c>
      <c r="C153" s="16">
        <f>C154</f>
        <v>79</v>
      </c>
      <c r="D153" s="16">
        <f>D154</f>
        <v>291</v>
      </c>
      <c r="E153" s="16">
        <f>E154</f>
        <v>517</v>
      </c>
      <c r="F153" s="16">
        <f>F154</f>
        <v>262</v>
      </c>
      <c r="G153" s="16">
        <f>SUM(E153:F153)</f>
        <v>779</v>
      </c>
      <c r="H153" s="16">
        <f t="shared" si="25"/>
        <v>1070</v>
      </c>
    </row>
    <row r="154" spans="1:8" ht="15" customHeight="1" x14ac:dyDescent="0.2">
      <c r="A154" s="22" t="s">
        <v>30</v>
      </c>
      <c r="B154" s="13">
        <v>212</v>
      </c>
      <c r="C154" s="13">
        <v>79</v>
      </c>
      <c r="D154" s="9">
        <v>291</v>
      </c>
      <c r="E154" s="13">
        <v>517</v>
      </c>
      <c r="F154" s="13">
        <v>262</v>
      </c>
      <c r="G154" s="9">
        <v>779</v>
      </c>
      <c r="H154" s="15">
        <f t="shared" si="25"/>
        <v>1070</v>
      </c>
    </row>
    <row r="155" spans="1:8" ht="15" customHeight="1" x14ac:dyDescent="0.2">
      <c r="A155" s="24" t="s">
        <v>13</v>
      </c>
      <c r="B155" s="16">
        <f>SUM(B156:B162)</f>
        <v>238</v>
      </c>
      <c r="C155" s="16">
        <f>SUM(C156:C162)</f>
        <v>268</v>
      </c>
      <c r="D155" s="16">
        <f>SUM(D156:D162)</f>
        <v>506</v>
      </c>
      <c r="E155" s="16">
        <f>SUM(E156:E162)</f>
        <v>795</v>
      </c>
      <c r="F155" s="16">
        <f>SUM(F156:F162)</f>
        <v>929</v>
      </c>
      <c r="G155" s="16">
        <f>SUM(E155:F155)</f>
        <v>1724</v>
      </c>
      <c r="H155" s="16">
        <f t="shared" si="25"/>
        <v>2230</v>
      </c>
    </row>
    <row r="156" spans="1:8" x14ac:dyDescent="0.2">
      <c r="A156" s="22" t="s">
        <v>31</v>
      </c>
      <c r="B156" s="13">
        <v>127</v>
      </c>
      <c r="C156" s="13">
        <v>168</v>
      </c>
      <c r="D156" s="9">
        <v>295</v>
      </c>
      <c r="E156" s="13">
        <v>536</v>
      </c>
      <c r="F156" s="13">
        <v>564</v>
      </c>
      <c r="G156" s="9">
        <v>1100</v>
      </c>
      <c r="H156" s="15">
        <f t="shared" si="25"/>
        <v>1395</v>
      </c>
    </row>
    <row r="157" spans="1:8" ht="15" customHeight="1" x14ac:dyDescent="0.2">
      <c r="A157" s="22" t="s">
        <v>44</v>
      </c>
      <c r="B157" s="13">
        <v>0</v>
      </c>
      <c r="C157" s="13">
        <v>0</v>
      </c>
      <c r="D157" s="9">
        <v>0</v>
      </c>
      <c r="E157" s="13">
        <v>0</v>
      </c>
      <c r="F157" s="13">
        <v>0</v>
      </c>
      <c r="G157" s="9">
        <v>0</v>
      </c>
      <c r="H157" s="15">
        <f t="shared" si="25"/>
        <v>0</v>
      </c>
    </row>
    <row r="158" spans="1:8" ht="15" customHeight="1" x14ac:dyDescent="0.2">
      <c r="A158" s="22" t="s">
        <v>45</v>
      </c>
      <c r="B158" s="13">
        <v>0</v>
      </c>
      <c r="C158" s="13">
        <v>0</v>
      </c>
      <c r="D158" s="9">
        <v>0</v>
      </c>
      <c r="E158" s="13">
        <v>5</v>
      </c>
      <c r="F158" s="13">
        <v>17</v>
      </c>
      <c r="G158" s="9">
        <v>22</v>
      </c>
      <c r="H158" s="15">
        <f t="shared" si="25"/>
        <v>22</v>
      </c>
    </row>
    <row r="159" spans="1:8" ht="15" customHeight="1" x14ac:dyDescent="0.2">
      <c r="A159" s="22" t="s">
        <v>46</v>
      </c>
      <c r="B159" s="13">
        <v>0</v>
      </c>
      <c r="C159" s="13">
        <v>0</v>
      </c>
      <c r="D159" s="9">
        <v>0</v>
      </c>
      <c r="E159" s="13">
        <v>0</v>
      </c>
      <c r="F159" s="13">
        <v>0</v>
      </c>
      <c r="G159" s="9">
        <v>0</v>
      </c>
      <c r="H159" s="15">
        <f t="shared" si="25"/>
        <v>0</v>
      </c>
    </row>
    <row r="160" spans="1:8" ht="15" customHeight="1" x14ac:dyDescent="0.2">
      <c r="A160" s="22" t="s">
        <v>47</v>
      </c>
      <c r="B160" s="13">
        <v>0</v>
      </c>
      <c r="C160" s="13">
        <v>0</v>
      </c>
      <c r="D160" s="9">
        <v>0</v>
      </c>
      <c r="E160" s="13">
        <v>3</v>
      </c>
      <c r="F160" s="13">
        <v>6</v>
      </c>
      <c r="G160" s="9">
        <v>9</v>
      </c>
      <c r="H160" s="15">
        <f t="shared" si="25"/>
        <v>9</v>
      </c>
    </row>
    <row r="161" spans="1:8" ht="15" customHeight="1" x14ac:dyDescent="0.2">
      <c r="A161" s="22" t="s">
        <v>48</v>
      </c>
      <c r="B161" s="13">
        <v>0</v>
      </c>
      <c r="C161" s="13">
        <v>0</v>
      </c>
      <c r="D161" s="9">
        <v>0</v>
      </c>
      <c r="E161" s="13">
        <v>1</v>
      </c>
      <c r="F161" s="13">
        <v>0</v>
      </c>
      <c r="G161" s="9">
        <v>1</v>
      </c>
      <c r="H161" s="15">
        <f t="shared" si="25"/>
        <v>1</v>
      </c>
    </row>
    <row r="162" spans="1:8" ht="15" customHeight="1" x14ac:dyDescent="0.2">
      <c r="A162" s="22" t="s">
        <v>28</v>
      </c>
      <c r="B162" s="13">
        <v>111</v>
      </c>
      <c r="C162" s="13">
        <v>100</v>
      </c>
      <c r="D162" s="9">
        <v>211</v>
      </c>
      <c r="E162" s="13">
        <v>250</v>
      </c>
      <c r="F162" s="13">
        <v>342</v>
      </c>
      <c r="G162" s="9">
        <v>592</v>
      </c>
      <c r="H162" s="15">
        <f t="shared" si="25"/>
        <v>803</v>
      </c>
    </row>
    <row r="163" spans="1:8" ht="15" customHeight="1" x14ac:dyDescent="0.2">
      <c r="A163" s="24" t="s">
        <v>12</v>
      </c>
      <c r="B163" s="16">
        <f>+B164+B165+B166</f>
        <v>341</v>
      </c>
      <c r="C163" s="16">
        <f>+C164+C165+C166</f>
        <v>271</v>
      </c>
      <c r="D163" s="16">
        <f>+D164+D165+D166</f>
        <v>612</v>
      </c>
      <c r="E163" s="16">
        <f>+E164+E165+E166</f>
        <v>886</v>
      </c>
      <c r="F163" s="16">
        <f>+F164+F165+F166</f>
        <v>776</v>
      </c>
      <c r="G163" s="16">
        <f>SUM(E163:F163)</f>
        <v>1662</v>
      </c>
      <c r="H163" s="16">
        <f t="shared" si="25"/>
        <v>2274</v>
      </c>
    </row>
    <row r="164" spans="1:8" ht="15" customHeight="1" x14ac:dyDescent="0.2">
      <c r="A164" s="22" t="s">
        <v>31</v>
      </c>
      <c r="B164" s="13">
        <v>138</v>
      </c>
      <c r="C164" s="13">
        <v>133</v>
      </c>
      <c r="D164" s="9">
        <v>271</v>
      </c>
      <c r="E164" s="13">
        <v>439</v>
      </c>
      <c r="F164" s="13">
        <v>421</v>
      </c>
      <c r="G164" s="9">
        <v>860</v>
      </c>
      <c r="H164" s="15">
        <f t="shared" si="25"/>
        <v>1131</v>
      </c>
    </row>
    <row r="165" spans="1:8" ht="15" customHeight="1" x14ac:dyDescent="0.2">
      <c r="A165" s="22" t="s">
        <v>30</v>
      </c>
      <c r="B165" s="13">
        <v>123</v>
      </c>
      <c r="C165" s="13">
        <v>53</v>
      </c>
      <c r="D165" s="9">
        <v>176</v>
      </c>
      <c r="E165" s="13">
        <v>253</v>
      </c>
      <c r="F165" s="13">
        <v>141</v>
      </c>
      <c r="G165" s="9">
        <v>394</v>
      </c>
      <c r="H165" s="15">
        <f t="shared" si="25"/>
        <v>570</v>
      </c>
    </row>
    <row r="166" spans="1:8" ht="15" customHeight="1" x14ac:dyDescent="0.2">
      <c r="A166" s="22" t="s">
        <v>28</v>
      </c>
      <c r="B166" s="13">
        <v>80</v>
      </c>
      <c r="C166" s="13">
        <v>85</v>
      </c>
      <c r="D166" s="9">
        <v>165</v>
      </c>
      <c r="E166" s="13">
        <v>194</v>
      </c>
      <c r="F166" s="13">
        <v>214</v>
      </c>
      <c r="G166" s="9">
        <v>408</v>
      </c>
      <c r="H166" s="15">
        <f t="shared" si="25"/>
        <v>573</v>
      </c>
    </row>
    <row r="167" spans="1:8" ht="15" customHeight="1" x14ac:dyDescent="0.2">
      <c r="A167" s="24" t="s">
        <v>11</v>
      </c>
      <c r="B167" s="16">
        <f>B168</f>
        <v>0</v>
      </c>
      <c r="C167" s="16">
        <f>C168</f>
        <v>4</v>
      </c>
      <c r="D167" s="16">
        <f>D168</f>
        <v>4</v>
      </c>
      <c r="E167" s="16">
        <f>E168</f>
        <v>0</v>
      </c>
      <c r="F167" s="16">
        <f>F168</f>
        <v>9</v>
      </c>
      <c r="G167" s="16">
        <f>SUM(E167:F167)</f>
        <v>9</v>
      </c>
      <c r="H167" s="16">
        <f t="shared" si="25"/>
        <v>13</v>
      </c>
    </row>
    <row r="168" spans="1:8" ht="15" customHeight="1" x14ac:dyDescent="0.2">
      <c r="A168" s="22" t="s">
        <v>24</v>
      </c>
      <c r="B168" s="13">
        <v>0</v>
      </c>
      <c r="C168" s="13">
        <v>4</v>
      </c>
      <c r="D168" s="9">
        <v>4</v>
      </c>
      <c r="E168" s="13">
        <v>0</v>
      </c>
      <c r="F168" s="13">
        <v>9</v>
      </c>
      <c r="G168" s="9">
        <v>9</v>
      </c>
      <c r="H168" s="15">
        <f t="shared" si="25"/>
        <v>13</v>
      </c>
    </row>
    <row r="169" spans="1:8" ht="15" customHeight="1" x14ac:dyDescent="0.2">
      <c r="A169" s="24" t="s">
        <v>10</v>
      </c>
      <c r="B169" s="16">
        <f>B170</f>
        <v>0</v>
      </c>
      <c r="C169" s="16">
        <f>C170</f>
        <v>0</v>
      </c>
      <c r="D169" s="16">
        <f>D170</f>
        <v>0</v>
      </c>
      <c r="E169" s="16">
        <f>E170</f>
        <v>0</v>
      </c>
      <c r="F169" s="16">
        <f>F170</f>
        <v>5</v>
      </c>
      <c r="G169" s="16">
        <f>SUM(E169:F169)</f>
        <v>5</v>
      </c>
      <c r="H169" s="16">
        <f t="shared" si="25"/>
        <v>5</v>
      </c>
    </row>
    <row r="170" spans="1:8" ht="15" customHeight="1" x14ac:dyDescent="0.2">
      <c r="A170" s="22" t="s">
        <v>23</v>
      </c>
      <c r="B170" s="13">
        <v>0</v>
      </c>
      <c r="C170" s="13">
        <v>0</v>
      </c>
      <c r="D170" s="9">
        <v>0</v>
      </c>
      <c r="E170" s="13">
        <v>0</v>
      </c>
      <c r="F170" s="13">
        <v>5</v>
      </c>
      <c r="G170" s="9">
        <v>5</v>
      </c>
      <c r="H170" s="15">
        <f t="shared" si="25"/>
        <v>5</v>
      </c>
    </row>
    <row r="171" spans="1:8" ht="15" customHeight="1" x14ac:dyDescent="0.2">
      <c r="A171" s="24" t="s">
        <v>22</v>
      </c>
      <c r="B171" s="16">
        <f t="shared" ref="B171:H171" si="26">B172</f>
        <v>3</v>
      </c>
      <c r="C171" s="16">
        <f t="shared" si="26"/>
        <v>1</v>
      </c>
      <c r="D171" s="16">
        <f t="shared" si="26"/>
        <v>4</v>
      </c>
      <c r="E171" s="16">
        <f t="shared" si="26"/>
        <v>2</v>
      </c>
      <c r="F171" s="16">
        <f t="shared" si="26"/>
        <v>0</v>
      </c>
      <c r="G171" s="16">
        <f t="shared" si="26"/>
        <v>2</v>
      </c>
      <c r="H171" s="16">
        <f t="shared" si="26"/>
        <v>6</v>
      </c>
    </row>
    <row r="172" spans="1:8" ht="15" customHeight="1" x14ac:dyDescent="0.2">
      <c r="A172" s="22" t="s">
        <v>21</v>
      </c>
      <c r="B172" s="13">
        <v>3</v>
      </c>
      <c r="C172" s="13">
        <v>1</v>
      </c>
      <c r="D172" s="9">
        <v>4</v>
      </c>
      <c r="E172" s="13">
        <v>2</v>
      </c>
      <c r="F172" s="13">
        <v>0</v>
      </c>
      <c r="G172" s="9">
        <v>2</v>
      </c>
      <c r="H172" s="15">
        <f t="shared" ref="H172:H182" si="27">SUM(D172,G172)</f>
        <v>6</v>
      </c>
    </row>
    <row r="173" spans="1:8" ht="15" customHeight="1" x14ac:dyDescent="0.2">
      <c r="A173" s="24" t="s">
        <v>15</v>
      </c>
      <c r="B173" s="16">
        <f t="shared" ref="B173:G173" si="28">SUM(B174:B180)</f>
        <v>249</v>
      </c>
      <c r="C173" s="16">
        <f t="shared" si="28"/>
        <v>249</v>
      </c>
      <c r="D173" s="16">
        <f t="shared" si="28"/>
        <v>498</v>
      </c>
      <c r="E173" s="16">
        <f t="shared" si="28"/>
        <v>806</v>
      </c>
      <c r="F173" s="16">
        <f t="shared" si="28"/>
        <v>888</v>
      </c>
      <c r="G173" s="16">
        <f t="shared" si="28"/>
        <v>1694</v>
      </c>
      <c r="H173" s="16">
        <f t="shared" si="27"/>
        <v>2192</v>
      </c>
    </row>
    <row r="174" spans="1:8" ht="15" customHeight="1" x14ac:dyDescent="0.2">
      <c r="A174" s="22" t="s">
        <v>36</v>
      </c>
      <c r="B174" s="14">
        <v>0</v>
      </c>
      <c r="C174" s="14">
        <v>0</v>
      </c>
      <c r="D174" s="5">
        <v>0</v>
      </c>
      <c r="E174" s="14">
        <v>1</v>
      </c>
      <c r="F174" s="14">
        <v>1</v>
      </c>
      <c r="G174" s="5">
        <v>2</v>
      </c>
      <c r="H174" s="15">
        <f t="shared" si="27"/>
        <v>2</v>
      </c>
    </row>
    <row r="175" spans="1:8" ht="15" customHeight="1" x14ac:dyDescent="0.2">
      <c r="A175" s="22" t="s">
        <v>32</v>
      </c>
      <c r="B175" s="14">
        <v>62</v>
      </c>
      <c r="C175" s="14">
        <v>24</v>
      </c>
      <c r="D175" s="5">
        <v>86</v>
      </c>
      <c r="E175" s="14">
        <v>225</v>
      </c>
      <c r="F175" s="14">
        <v>75</v>
      </c>
      <c r="G175" s="5">
        <v>300</v>
      </c>
      <c r="H175" s="15">
        <f t="shared" si="27"/>
        <v>386</v>
      </c>
    </row>
    <row r="176" spans="1:8" ht="15" customHeight="1" x14ac:dyDescent="0.2">
      <c r="A176" s="22" t="s">
        <v>34</v>
      </c>
      <c r="B176" s="14">
        <v>47</v>
      </c>
      <c r="C176" s="14">
        <v>26</v>
      </c>
      <c r="D176" s="5">
        <v>73</v>
      </c>
      <c r="E176" s="14">
        <v>115</v>
      </c>
      <c r="F176" s="14">
        <v>110</v>
      </c>
      <c r="G176" s="5">
        <v>225</v>
      </c>
      <c r="H176" s="15">
        <f t="shared" si="27"/>
        <v>298</v>
      </c>
    </row>
    <row r="177" spans="1:8" ht="15" customHeight="1" x14ac:dyDescent="0.2">
      <c r="A177" s="22" t="s">
        <v>42</v>
      </c>
      <c r="B177" s="14">
        <v>54</v>
      </c>
      <c r="C177" s="14">
        <v>50</v>
      </c>
      <c r="D177" s="5">
        <v>104</v>
      </c>
      <c r="E177" s="14">
        <v>178</v>
      </c>
      <c r="F177" s="14">
        <v>108</v>
      </c>
      <c r="G177" s="5">
        <v>286</v>
      </c>
      <c r="H177" s="15">
        <f t="shared" si="27"/>
        <v>390</v>
      </c>
    </row>
    <row r="178" spans="1:8" ht="15" customHeight="1" x14ac:dyDescent="0.2">
      <c r="A178" s="22" t="s">
        <v>33</v>
      </c>
      <c r="B178" s="14">
        <v>50</v>
      </c>
      <c r="C178" s="14">
        <v>70</v>
      </c>
      <c r="D178" s="5">
        <v>120</v>
      </c>
      <c r="E178" s="14">
        <v>198</v>
      </c>
      <c r="F178" s="14">
        <v>269</v>
      </c>
      <c r="G178" s="5">
        <v>467</v>
      </c>
      <c r="H178" s="15">
        <f t="shared" si="27"/>
        <v>587</v>
      </c>
    </row>
    <row r="179" spans="1:8" ht="15" customHeight="1" x14ac:dyDescent="0.2">
      <c r="A179" s="22" t="s">
        <v>43</v>
      </c>
      <c r="B179" s="14">
        <v>8</v>
      </c>
      <c r="C179" s="14">
        <v>5</v>
      </c>
      <c r="D179" s="5">
        <v>13</v>
      </c>
      <c r="E179" s="14">
        <v>20</v>
      </c>
      <c r="F179" s="14">
        <v>37</v>
      </c>
      <c r="G179" s="5">
        <v>57</v>
      </c>
      <c r="H179" s="15">
        <f t="shared" si="27"/>
        <v>70</v>
      </c>
    </row>
    <row r="180" spans="1:8" ht="15" customHeight="1" x14ac:dyDescent="0.2">
      <c r="A180" s="22" t="s">
        <v>29</v>
      </c>
      <c r="B180" s="14">
        <v>28</v>
      </c>
      <c r="C180" s="14">
        <v>74</v>
      </c>
      <c r="D180" s="5">
        <v>102</v>
      </c>
      <c r="E180" s="14">
        <v>69</v>
      </c>
      <c r="F180" s="14">
        <v>288</v>
      </c>
      <c r="G180" s="5">
        <v>357</v>
      </c>
      <c r="H180" s="15">
        <f t="shared" si="27"/>
        <v>459</v>
      </c>
    </row>
    <row r="181" spans="1:8" ht="15" customHeight="1" x14ac:dyDescent="0.2">
      <c r="A181" s="23" t="s">
        <v>14</v>
      </c>
      <c r="B181" s="16">
        <f>B182</f>
        <v>158</v>
      </c>
      <c r="C181" s="16">
        <f>C182</f>
        <v>239</v>
      </c>
      <c r="D181" s="16">
        <f>D182</f>
        <v>397</v>
      </c>
      <c r="E181" s="16">
        <f>E182</f>
        <v>366</v>
      </c>
      <c r="F181" s="16">
        <f>F182</f>
        <v>597</v>
      </c>
      <c r="G181" s="16">
        <f>SUM(E181:F181)</f>
        <v>963</v>
      </c>
      <c r="H181" s="16">
        <f t="shared" si="27"/>
        <v>1360</v>
      </c>
    </row>
    <row r="182" spans="1:8" ht="15" customHeight="1" x14ac:dyDescent="0.2">
      <c r="A182" s="22" t="s">
        <v>23</v>
      </c>
      <c r="B182" s="13">
        <v>158</v>
      </c>
      <c r="C182" s="13">
        <v>239</v>
      </c>
      <c r="D182" s="9">
        <v>397</v>
      </c>
      <c r="E182" s="13">
        <v>366</v>
      </c>
      <c r="F182" s="13">
        <v>597</v>
      </c>
      <c r="G182" s="9">
        <v>963</v>
      </c>
      <c r="H182" s="15">
        <f t="shared" si="27"/>
        <v>1360</v>
      </c>
    </row>
    <row r="183" spans="1:8" ht="9" customHeight="1" x14ac:dyDescent="0.2">
      <c r="A183" s="10"/>
      <c r="B183" s="10"/>
      <c r="C183" s="10"/>
      <c r="D183" s="10"/>
      <c r="E183" s="10"/>
      <c r="F183" s="10"/>
      <c r="G183" s="10"/>
      <c r="H183" s="10"/>
    </row>
    <row r="184" spans="1:8" ht="15" customHeight="1" x14ac:dyDescent="0.2">
      <c r="A184" s="4" t="s">
        <v>2</v>
      </c>
      <c r="B184" s="3">
        <f t="shared" ref="B184:H184" si="29">SUM(B8,B137)</f>
        <v>5487</v>
      </c>
      <c r="C184" s="3">
        <f t="shared" si="29"/>
        <v>5625</v>
      </c>
      <c r="D184" s="3">
        <f t="shared" si="29"/>
        <v>11112</v>
      </c>
      <c r="E184" s="3">
        <f t="shared" si="29"/>
        <v>12498</v>
      </c>
      <c r="F184" s="3">
        <f t="shared" si="29"/>
        <v>15472</v>
      </c>
      <c r="G184" s="3">
        <f t="shared" si="29"/>
        <v>27970</v>
      </c>
      <c r="H184" s="3">
        <f t="shared" si="29"/>
        <v>39082</v>
      </c>
    </row>
    <row r="185" spans="1:8" x14ac:dyDescent="0.2">
      <c r="A185" s="2"/>
      <c r="B185" s="2"/>
      <c r="C185" s="2"/>
      <c r="D185" s="2"/>
      <c r="E185" s="2"/>
      <c r="F185" s="2"/>
      <c r="G185" s="2"/>
      <c r="H185" s="2"/>
    </row>
    <row r="186" spans="1:8" ht="22.5" customHeight="1" x14ac:dyDescent="0.2">
      <c r="A186" s="41" t="s">
        <v>50</v>
      </c>
      <c r="B186" s="41"/>
      <c r="C186" s="41"/>
      <c r="D186" s="41"/>
      <c r="E186" s="41"/>
      <c r="F186" s="41"/>
      <c r="G186" s="41"/>
      <c r="H186" s="41"/>
    </row>
    <row r="187" spans="1:8" s="1" customFormat="1" x14ac:dyDescent="0.2">
      <c r="A187" s="6" t="s">
        <v>19</v>
      </c>
      <c r="B187" s="11"/>
      <c r="C187" s="11"/>
      <c r="D187" s="11"/>
      <c r="E187" s="11"/>
      <c r="F187" s="11"/>
      <c r="G187" s="11"/>
      <c r="H187" s="11"/>
    </row>
    <row r="188" spans="1:8" ht="12.75" customHeight="1" x14ac:dyDescent="0.2">
      <c r="A188" s="11"/>
      <c r="B188" s="11"/>
      <c r="C188" s="11"/>
      <c r="D188" s="11"/>
      <c r="E188" s="11"/>
      <c r="F188" s="11"/>
      <c r="G188" s="11"/>
      <c r="H188" s="11"/>
    </row>
    <row r="189" spans="1:8" x14ac:dyDescent="0.2">
      <c r="A189" s="20" t="s">
        <v>1</v>
      </c>
    </row>
  </sheetData>
  <mergeCells count="7">
    <mergeCell ref="A186:H186"/>
    <mergeCell ref="A1:H1"/>
    <mergeCell ref="A2:H2"/>
    <mergeCell ref="A3:H3"/>
    <mergeCell ref="A5:A6"/>
    <mergeCell ref="B5:D5"/>
    <mergeCell ref="E5:G5"/>
  </mergeCells>
  <printOptions horizontalCentered="1"/>
  <pageMargins left="0.75000000000000011" right="0.75000000000000011" top="0.98" bottom="0.39000000000000007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por modalidad y sede</vt:lpstr>
      <vt:lpstr>'suayed por modalidad y sede'!Títulos_a_imprimir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cp:lastPrinted>2021-05-14T19:28:41Z</cp:lastPrinted>
  <dcterms:created xsi:type="dcterms:W3CDTF">2020-05-19T18:21:25Z</dcterms:created>
  <dcterms:modified xsi:type="dcterms:W3CDTF">2021-06-24T17:23:32Z</dcterms:modified>
</cp:coreProperties>
</file>