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aimeescamilla/Desktop/"/>
    </mc:Choice>
  </mc:AlternateContent>
  <xr:revisionPtr revIDLastSave="0" documentId="13_ncr:1_{A7E43D06-6DA4-1F4B-971D-94351AAE96D1}" xr6:coauthVersionLast="45" xr6:coauthVersionMax="45" xr10:uidLastSave="{00000000-0000-0000-0000-000000000000}"/>
  <bookViews>
    <workbookView xWindow="600" yWindow="460" windowWidth="22580" windowHeight="11440" xr2:uid="{00000000-000D-0000-FFFF-FFFF00000000}"/>
  </bookViews>
  <sheets>
    <sheet name="suayed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Consulta2" localSheetId="0">#REF!</definedName>
    <definedName name="Consulta2">#REF!</definedName>
    <definedName name="ggg" localSheetId="0">#REF!</definedName>
    <definedName name="ggg">#REF!</definedName>
    <definedName name="mmmmm" localSheetId="0">#REF!</definedName>
    <definedName name="mmmmm">#REF!</definedName>
    <definedName name="ok">'[1]9119B'!$A$1:$L$312</definedName>
    <definedName name="p" localSheetId="0">#REF!</definedName>
    <definedName name="p">#REF!</definedName>
    <definedName name="pobesc01_02" localSheetId="0">#REF!</definedName>
    <definedName name="pobesc01_02">#REF!</definedName>
    <definedName name="pobescsumada" localSheetId="0">#REF!</definedName>
    <definedName name="pobescsumada">#REF!</definedName>
    <definedName name="poblacion01_02">#REF!</definedName>
    <definedName name="posgra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1" l="1"/>
  <c r="B12" i="1"/>
  <c r="B9" i="1"/>
  <c r="C10" i="1"/>
  <c r="C9" i="1" s="1"/>
  <c r="C12" i="1"/>
  <c r="D10" i="1"/>
  <c r="D9" i="1" s="1"/>
  <c r="D12" i="1"/>
  <c r="E10" i="1"/>
  <c r="E12" i="1"/>
  <c r="E9" i="1" s="1"/>
  <c r="F10" i="1"/>
  <c r="F12" i="1"/>
  <c r="F9" i="1"/>
  <c r="D11" i="1"/>
  <c r="H11" i="1" s="1"/>
  <c r="G11" i="1"/>
  <c r="G12" i="1"/>
  <c r="H12" i="1" s="1"/>
  <c r="D13" i="1"/>
  <c r="G13" i="1"/>
  <c r="H13" i="1"/>
  <c r="B15" i="1"/>
  <c r="B17" i="1"/>
  <c r="B19" i="1"/>
  <c r="B21" i="1"/>
  <c r="B14" i="1"/>
  <c r="C15" i="1"/>
  <c r="C17" i="1"/>
  <c r="C19" i="1"/>
  <c r="C14" i="1" s="1"/>
  <c r="C21" i="1"/>
  <c r="E15" i="1"/>
  <c r="E17" i="1"/>
  <c r="E14" i="1" s="1"/>
  <c r="E19" i="1"/>
  <c r="G19" i="1" s="1"/>
  <c r="G14" i="1" s="1"/>
  <c r="E21" i="1"/>
  <c r="F15" i="1"/>
  <c r="F17" i="1"/>
  <c r="F14" i="1" s="1"/>
  <c r="F8" i="1" s="1"/>
  <c r="F75" i="1" s="1"/>
  <c r="F19" i="1"/>
  <c r="F21" i="1"/>
  <c r="D16" i="1"/>
  <c r="H16" i="1" s="1"/>
  <c r="G16" i="1"/>
  <c r="D17" i="1"/>
  <c r="H17" i="1" s="1"/>
  <c r="G17" i="1"/>
  <c r="D18" i="1"/>
  <c r="G18" i="1"/>
  <c r="H18" i="1"/>
  <c r="D20" i="1"/>
  <c r="H20" i="1" s="1"/>
  <c r="G20" i="1"/>
  <c r="D21" i="1"/>
  <c r="H21" i="1" s="1"/>
  <c r="G21" i="1"/>
  <c r="D22" i="1"/>
  <c r="G22" i="1"/>
  <c r="H22" i="1"/>
  <c r="B24" i="1"/>
  <c r="B26" i="1"/>
  <c r="B23" i="1"/>
  <c r="C24" i="1"/>
  <c r="C23" i="1" s="1"/>
  <c r="C26" i="1"/>
  <c r="E24" i="1"/>
  <c r="E23" i="1" s="1"/>
  <c r="E26" i="1"/>
  <c r="F24" i="1"/>
  <c r="F26" i="1"/>
  <c r="F23" i="1"/>
  <c r="G25" i="1"/>
  <c r="G24" i="1" s="1"/>
  <c r="G27" i="1"/>
  <c r="G26" i="1"/>
  <c r="D25" i="1"/>
  <c r="D24" i="1"/>
  <c r="H25" i="1"/>
  <c r="D27" i="1"/>
  <c r="D26" i="1" s="1"/>
  <c r="H27" i="1"/>
  <c r="B29" i="1"/>
  <c r="B34" i="1"/>
  <c r="B38" i="1"/>
  <c r="B28" i="1" s="1"/>
  <c r="B40" i="1"/>
  <c r="B42" i="1"/>
  <c r="B50" i="1"/>
  <c r="B52" i="1"/>
  <c r="B60" i="1"/>
  <c r="B64" i="1"/>
  <c r="B66" i="1"/>
  <c r="B68" i="1"/>
  <c r="B70" i="1"/>
  <c r="B72" i="1"/>
  <c r="C29" i="1"/>
  <c r="C34" i="1"/>
  <c r="C38" i="1"/>
  <c r="C40" i="1"/>
  <c r="C42" i="1"/>
  <c r="C50" i="1"/>
  <c r="C52" i="1"/>
  <c r="C60" i="1"/>
  <c r="C64" i="1"/>
  <c r="C66" i="1"/>
  <c r="C68" i="1"/>
  <c r="C70" i="1"/>
  <c r="C72" i="1"/>
  <c r="C28" i="1"/>
  <c r="E29" i="1"/>
  <c r="E34" i="1"/>
  <c r="E38" i="1"/>
  <c r="E28" i="1" s="1"/>
  <c r="E40" i="1"/>
  <c r="E42" i="1"/>
  <c r="E50" i="1"/>
  <c r="E52" i="1"/>
  <c r="E60" i="1"/>
  <c r="E64" i="1"/>
  <c r="E66" i="1"/>
  <c r="E68" i="1"/>
  <c r="E70" i="1"/>
  <c r="E72" i="1"/>
  <c r="F29" i="1"/>
  <c r="G29" i="1" s="1"/>
  <c r="F34" i="1"/>
  <c r="G34" i="1" s="1"/>
  <c r="F38" i="1"/>
  <c r="F40" i="1"/>
  <c r="F42" i="1"/>
  <c r="G42" i="1" s="1"/>
  <c r="F50" i="1"/>
  <c r="G50" i="1" s="1"/>
  <c r="H50" i="1" s="1"/>
  <c r="F52" i="1"/>
  <c r="F60" i="1"/>
  <c r="F64" i="1"/>
  <c r="F66" i="1"/>
  <c r="G66" i="1" s="1"/>
  <c r="H66" i="1" s="1"/>
  <c r="F68" i="1"/>
  <c r="F70" i="1"/>
  <c r="F72" i="1"/>
  <c r="F28" i="1"/>
  <c r="D30" i="1"/>
  <c r="D31" i="1"/>
  <c r="D29" i="1" s="1"/>
  <c r="D32" i="1"/>
  <c r="D33" i="1"/>
  <c r="H33" i="1" s="1"/>
  <c r="G30" i="1"/>
  <c r="H30" i="1"/>
  <c r="G31" i="1"/>
  <c r="H31" i="1" s="1"/>
  <c r="G32" i="1"/>
  <c r="H32" i="1"/>
  <c r="G33" i="1"/>
  <c r="D35" i="1"/>
  <c r="H35" i="1" s="1"/>
  <c r="D36" i="1"/>
  <c r="H36" i="1" s="1"/>
  <c r="D37" i="1"/>
  <c r="G35" i="1"/>
  <c r="G36" i="1"/>
  <c r="G37" i="1"/>
  <c r="H37" i="1" s="1"/>
  <c r="D39" i="1"/>
  <c r="H39" i="1" s="1"/>
  <c r="D38" i="1"/>
  <c r="G39" i="1"/>
  <c r="G40" i="1"/>
  <c r="D41" i="1"/>
  <c r="D40" i="1" s="1"/>
  <c r="H40" i="1" s="1"/>
  <c r="G41" i="1"/>
  <c r="H41" i="1"/>
  <c r="D43" i="1"/>
  <c r="D44" i="1"/>
  <c r="D42" i="1" s="1"/>
  <c r="D45" i="1"/>
  <c r="D46" i="1"/>
  <c r="D47" i="1"/>
  <c r="D48" i="1"/>
  <c r="H48" i="1" s="1"/>
  <c r="D49" i="1"/>
  <c r="G43" i="1"/>
  <c r="H43" i="1"/>
  <c r="G44" i="1"/>
  <c r="G45" i="1"/>
  <c r="H45" i="1"/>
  <c r="G46" i="1"/>
  <c r="H46" i="1" s="1"/>
  <c r="G47" i="1"/>
  <c r="H47" i="1"/>
  <c r="G48" i="1"/>
  <c r="G49" i="1"/>
  <c r="H49" i="1"/>
  <c r="D51" i="1"/>
  <c r="D50" i="1"/>
  <c r="G51" i="1"/>
  <c r="H51" i="1" s="1"/>
  <c r="G52" i="1"/>
  <c r="D53" i="1"/>
  <c r="H53" i="1" s="1"/>
  <c r="D54" i="1"/>
  <c r="D55" i="1"/>
  <c r="D56" i="1"/>
  <c r="D57" i="1"/>
  <c r="H57" i="1" s="1"/>
  <c r="D58" i="1"/>
  <c r="D59" i="1"/>
  <c r="G53" i="1"/>
  <c r="G54" i="1"/>
  <c r="H54" i="1"/>
  <c r="G55" i="1"/>
  <c r="H55" i="1" s="1"/>
  <c r="G56" i="1"/>
  <c r="H56" i="1"/>
  <c r="G57" i="1"/>
  <c r="G58" i="1"/>
  <c r="H58" i="1"/>
  <c r="G59" i="1"/>
  <c r="H59" i="1" s="1"/>
  <c r="G60" i="1"/>
  <c r="D61" i="1"/>
  <c r="D60" i="1" s="1"/>
  <c r="H60" i="1" s="1"/>
  <c r="D62" i="1"/>
  <c r="D63" i="1"/>
  <c r="G61" i="1"/>
  <c r="G62" i="1"/>
  <c r="H62" i="1"/>
  <c r="G63" i="1"/>
  <c r="H63" i="1" s="1"/>
  <c r="G64" i="1"/>
  <c r="D65" i="1"/>
  <c r="D64" i="1" s="1"/>
  <c r="H64" i="1" s="1"/>
  <c r="G65" i="1"/>
  <c r="D67" i="1"/>
  <c r="D66" i="1"/>
  <c r="G67" i="1"/>
  <c r="H67" i="1" s="1"/>
  <c r="G69" i="1"/>
  <c r="G68" i="1"/>
  <c r="D69" i="1"/>
  <c r="D68" i="1" s="1"/>
  <c r="H68" i="1" s="1"/>
  <c r="H69" i="1"/>
  <c r="G71" i="1"/>
  <c r="G70" i="1" s="1"/>
  <c r="D71" i="1"/>
  <c r="H71" i="1" s="1"/>
  <c r="D70" i="1"/>
  <c r="H70" i="1" s="1"/>
  <c r="G72" i="1"/>
  <c r="D73" i="1"/>
  <c r="D72" i="1" s="1"/>
  <c r="H72" i="1" s="1"/>
  <c r="G73" i="1"/>
  <c r="D15" i="1"/>
  <c r="B8" i="1"/>
  <c r="B75" i="1" s="1"/>
  <c r="G10" i="1"/>
  <c r="G15" i="1"/>
  <c r="H15" i="1" s="1"/>
  <c r="G9" i="1"/>
  <c r="H10" i="1"/>
  <c r="E8" i="1" l="1"/>
  <c r="E75" i="1" s="1"/>
  <c r="G23" i="1"/>
  <c r="H24" i="1"/>
  <c r="C8" i="1"/>
  <c r="C75" i="1" s="1"/>
  <c r="H29" i="1"/>
  <c r="G28" i="1"/>
  <c r="H42" i="1"/>
  <c r="D23" i="1"/>
  <c r="H26" i="1"/>
  <c r="G8" i="1"/>
  <c r="G75" i="1" s="1"/>
  <c r="H9" i="1"/>
  <c r="D52" i="1"/>
  <c r="H52" i="1" s="1"/>
  <c r="H61" i="1"/>
  <c r="H44" i="1"/>
  <c r="G38" i="1"/>
  <c r="H38" i="1" s="1"/>
  <c r="D34" i="1"/>
  <c r="H34" i="1" s="1"/>
  <c r="H73" i="1"/>
  <c r="H65" i="1"/>
  <c r="D19" i="1"/>
  <c r="D14" i="1" l="1"/>
  <c r="D8" i="1" s="1"/>
  <c r="H19" i="1"/>
  <c r="H14" i="1" s="1"/>
  <c r="H8" i="1" s="1"/>
  <c r="D28" i="1"/>
  <c r="H28" i="1" s="1"/>
  <c r="H23" i="1"/>
  <c r="D75" i="1" l="1"/>
  <c r="H75" i="1" s="1"/>
</calcChain>
</file>

<file path=xl/sharedStrings.xml><?xml version="1.0" encoding="utf-8"?>
<sst xmlns="http://schemas.openxmlformats.org/spreadsheetml/2006/main" count="84" uniqueCount="71">
  <si>
    <t>FUENTE: Dirección General de Administración Escolar, UNAM.</t>
  </si>
  <si>
    <r>
      <t>b</t>
    </r>
    <r>
      <rPr>
        <sz val="8"/>
        <rFont val="Arial"/>
        <family val="2"/>
      </rPr>
      <t xml:space="preserve"> Carrera sin primer ingreso directo.</t>
    </r>
  </si>
  <si>
    <r>
      <t>a</t>
    </r>
    <r>
      <rPr>
        <sz val="8"/>
        <rFont val="Arial"/>
        <family val="2"/>
      </rPr>
      <t xml:space="preserve"> Esta carrera no tiene primer ingreso directo. Los 212 alumnos de primer ingreso que aparecen registrados, son el resultado de un segundo proceso de selección realizado a los alumnos asignados a las carreras de Administración y Contaduría de la propia Facultad.</t>
    </r>
  </si>
  <si>
    <t>T O T A L</t>
  </si>
  <si>
    <t>Trabajo Social</t>
  </si>
  <si>
    <t>Escuela Nacional de Trabajo Social</t>
  </si>
  <si>
    <r>
      <t>Enfermería</t>
    </r>
    <r>
      <rPr>
        <vertAlign val="superscript"/>
        <sz val="10"/>
        <rFont val="Arial"/>
        <family val="2"/>
      </rPr>
      <t>b</t>
    </r>
  </si>
  <si>
    <t>Escuela Nacional de Enfermería y Obstetricia</t>
  </si>
  <si>
    <t>Administración de Archivos y Gestión Documental</t>
  </si>
  <si>
    <t>Escuela Nacional de Estudios Superiores, Unidad Morelia</t>
  </si>
  <si>
    <t>Psicología</t>
  </si>
  <si>
    <t>Facultad de Estudios Superiores Iztacala</t>
  </si>
  <si>
    <t>Diseño y Comunicación Visual</t>
  </si>
  <si>
    <t>Facultad de Estudios Superiores Cuautitlán</t>
  </si>
  <si>
    <t>Relaciones Internacionales</t>
  </si>
  <si>
    <t>Economía</t>
  </si>
  <si>
    <t>Derecho</t>
  </si>
  <si>
    <t>Facultad de Estudios Superiores Aragón</t>
  </si>
  <si>
    <t>Enseñanza de Italiano como Lengua Extranjera</t>
  </si>
  <si>
    <t>Enseñanza de Inglés como Lengua Extranjera</t>
  </si>
  <si>
    <t>Enseñanza de Francés como Lengua Extranjera</t>
  </si>
  <si>
    <t>Enseñanza de Español como Lengua Extranjera</t>
  </si>
  <si>
    <t>Enseñanza de Alemán como Lengua Extranjera</t>
  </si>
  <si>
    <t>Facultad de Estudios Superiores Acatlán</t>
  </si>
  <si>
    <t>Facultad de Psicología</t>
  </si>
  <si>
    <t>Pedagogía</t>
  </si>
  <si>
    <t>Lengua y Literaturas Modernas (Letras Inglesas)</t>
  </si>
  <si>
    <t>Historia</t>
  </si>
  <si>
    <t>Geografía</t>
  </si>
  <si>
    <t>Filosofía</t>
  </si>
  <si>
    <t>Bibliotecología y Estudios de la Información</t>
  </si>
  <si>
    <t>Facultad de Filosofía y Letras</t>
  </si>
  <si>
    <t>Facultad de Economía</t>
  </si>
  <si>
    <t>Facultad de Derecho</t>
  </si>
  <si>
    <r>
      <t>Informática</t>
    </r>
    <r>
      <rPr>
        <vertAlign val="superscript"/>
        <sz val="10"/>
        <rFont val="Arial"/>
        <family val="2"/>
      </rPr>
      <t>a</t>
    </r>
  </si>
  <si>
    <t>Contaduría</t>
  </si>
  <si>
    <t>Administración</t>
  </si>
  <si>
    <t>Facultad de Contaduría y Administración</t>
  </si>
  <si>
    <t>Sociología</t>
  </si>
  <si>
    <t>Ciencias Políticas y Administración Pública</t>
  </si>
  <si>
    <t>Ciencias de la Comunicación</t>
  </si>
  <si>
    <t>Facultad de Ciencias Políticas y Sociales</t>
  </si>
  <si>
    <t>LICENCIATURA</t>
  </si>
  <si>
    <t>Doctorado en Música</t>
  </si>
  <si>
    <t>Facultad de Música</t>
  </si>
  <si>
    <t>Doctorado en Ciencias Matemáticas</t>
  </si>
  <si>
    <t>Facultad de Ciencias</t>
  </si>
  <si>
    <t>Doctorado</t>
  </si>
  <si>
    <t>Maestría y Doctorado en Bibliotecología y Estudios de la Información</t>
  </si>
  <si>
    <t>Instituto de Investigaciones Bibliotecológicas y de la Información</t>
  </si>
  <si>
    <t>Maestría en Docencia para la Educación Media Superior</t>
  </si>
  <si>
    <t>Maestría y Doctorado en Bibliotecología y Estudios de la Información (a Distancia)</t>
  </si>
  <si>
    <t>Maestría</t>
  </si>
  <si>
    <t>Especialización en Enseñanza de Español como Lengua Extranjera (a Distancia)</t>
  </si>
  <si>
    <t>Escuela Nacional de Lenguas, Lingüística y Traducción</t>
  </si>
  <si>
    <t>Especialización en Medicina Veterinaria y Zootecnia (Producción Animal)</t>
  </si>
  <si>
    <t>Facultad de Medicina Veterinaria y Zootecnia</t>
  </si>
  <si>
    <t>Especialización</t>
  </si>
  <si>
    <t>POSGRADO</t>
  </si>
  <si>
    <t>total</t>
  </si>
  <si>
    <t>Total</t>
  </si>
  <si>
    <t>Mujeres</t>
  </si>
  <si>
    <t>Hombres</t>
  </si>
  <si>
    <t>Población</t>
  </si>
  <si>
    <t>Reingreso</t>
  </si>
  <si>
    <t>Primer ingreso</t>
  </si>
  <si>
    <t>Nivel / Entidad académica / Carrera</t>
  </si>
  <si>
    <t>2019-2020</t>
  </si>
  <si>
    <t>SISTEMA UNIVERSIDAD ABIERTA Y EDUCACIÓN A DISTANCIA</t>
  </si>
  <si>
    <t>UNAM. POBLACIÓN ESCOLAR</t>
  </si>
  <si>
    <t>Lengua y Literaturas Hispánicas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</si>
</sst>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MS Sans Serif"/>
      <family val="2"/>
    </font>
    <font>
      <sz val="10"/>
      <name val="Helv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0">
    <xf numFmtId="0" fontId="0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0">
    <xf numFmtId="0" fontId="0" fillId="0" borderId="0" xfId="0"/>
    <xf numFmtId="0" fontId="2" fillId="0" borderId="0" xfId="1" applyFont="1"/>
    <xf numFmtId="3" fontId="2" fillId="0" borderId="0" xfId="1" applyNumberFormat="1" applyFont="1"/>
    <xf numFmtId="3" fontId="2" fillId="0" borderId="0" xfId="1" applyNumberFormat="1" applyFont="1" applyFill="1"/>
    <xf numFmtId="0" fontId="2" fillId="0" borderId="0" xfId="1" applyFont="1" applyFill="1"/>
    <xf numFmtId="3" fontId="2" fillId="0" borderId="0" xfId="1" applyNumberFormat="1" applyFont="1" applyBorder="1"/>
    <xf numFmtId="3" fontId="2" fillId="0" borderId="0" xfId="0" quotePrefix="1" applyNumberFormat="1" applyFont="1" applyBorder="1" applyAlignment="1">
      <alignment vertical="center"/>
    </xf>
    <xf numFmtId="3" fontId="2" fillId="0" borderId="0" xfId="0" quotePrefix="1" applyNumberFormat="1" applyFont="1" applyFill="1" applyBorder="1" applyAlignment="1">
      <alignment vertical="center"/>
    </xf>
    <xf numFmtId="0" fontId="4" fillId="0" borderId="0" xfId="1" applyFont="1" applyBorder="1" applyAlignment="1">
      <alignment vertical="center"/>
    </xf>
    <xf numFmtId="3" fontId="2" fillId="0" borderId="0" xfId="1" applyNumberFormat="1" applyFont="1" applyAlignment="1">
      <alignment vertical="center"/>
    </xf>
    <xf numFmtId="3" fontId="2" fillId="0" borderId="0" xfId="1" applyNumberFormat="1" applyFont="1" applyFill="1" applyAlignment="1">
      <alignment vertical="center"/>
    </xf>
    <xf numFmtId="0" fontId="5" fillId="0" borderId="0" xfId="1" applyFont="1" applyAlignment="1">
      <alignment vertical="center"/>
    </xf>
    <xf numFmtId="1" fontId="2" fillId="0" borderId="0" xfId="1" applyNumberFormat="1" applyFont="1" applyBorder="1" applyAlignment="1" applyProtection="1">
      <alignment vertical="center" wrapText="1"/>
    </xf>
    <xf numFmtId="0" fontId="5" fillId="0" borderId="0" xfId="1" applyFont="1" applyFill="1" applyBorder="1" applyAlignment="1">
      <alignment vertical="center"/>
    </xf>
    <xf numFmtId="3" fontId="2" fillId="0" borderId="0" xfId="1" applyNumberFormat="1" applyFont="1" applyFill="1" applyBorder="1"/>
    <xf numFmtId="0" fontId="2" fillId="0" borderId="0" xfId="1" applyFont="1" applyBorder="1"/>
    <xf numFmtId="3" fontId="6" fillId="2" borderId="0" xfId="1" applyNumberFormat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vertical="center"/>
    </xf>
    <xf numFmtId="3" fontId="2" fillId="0" borderId="0" xfId="1" applyNumberFormat="1" applyFont="1" applyBorder="1" applyAlignment="1">
      <alignment horizontal="right"/>
    </xf>
    <xf numFmtId="3" fontId="2" fillId="0" borderId="0" xfId="1" applyNumberFormat="1" applyFont="1" applyFill="1" applyBorder="1" applyAlignment="1">
      <alignment horizontal="right" vertical="center"/>
    </xf>
    <xf numFmtId="0" fontId="0" fillId="0" borderId="0" xfId="0" applyNumberFormat="1"/>
    <xf numFmtId="1" fontId="2" fillId="0" borderId="0" xfId="1" applyNumberFormat="1" applyFont="1" applyBorder="1" applyAlignment="1" applyProtection="1">
      <alignment horizontal="left" vertical="center" indent="2"/>
    </xf>
    <xf numFmtId="0" fontId="6" fillId="0" borderId="0" xfId="1" applyFont="1" applyBorder="1"/>
    <xf numFmtId="3" fontId="6" fillId="0" borderId="0" xfId="1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 indent="1"/>
    </xf>
    <xf numFmtId="0" fontId="0" fillId="0" borderId="0" xfId="0" applyNumberFormat="1" applyAlignment="1">
      <alignment horizontal="right"/>
    </xf>
    <xf numFmtId="3" fontId="6" fillId="0" borderId="0" xfId="0" quotePrefix="1" applyNumberFormat="1" applyFont="1" applyFill="1" applyAlignment="1">
      <alignment horizontal="right" vertical="center"/>
    </xf>
    <xf numFmtId="1" fontId="2" fillId="0" borderId="0" xfId="1" applyNumberFormat="1" applyFont="1" applyBorder="1" applyAlignment="1">
      <alignment horizontal="left" vertical="center" indent="2"/>
    </xf>
    <xf numFmtId="3" fontId="6" fillId="0" borderId="0" xfId="0" quotePrefix="1" applyNumberFormat="1" applyFont="1" applyFill="1" applyBorder="1" applyAlignment="1">
      <alignment horizontal="right" vertical="center"/>
    </xf>
    <xf numFmtId="1" fontId="6" fillId="0" borderId="0" xfId="1" quotePrefix="1" applyNumberFormat="1" applyFont="1" applyFill="1" applyBorder="1" applyAlignment="1">
      <alignment horizontal="left" vertical="center" indent="1"/>
    </xf>
    <xf numFmtId="0" fontId="2" fillId="0" borderId="0" xfId="0" applyNumberFormat="1" applyFont="1" applyFill="1" applyBorder="1" applyAlignment="1">
      <alignment horizontal="left" vertical="center" indent="2"/>
    </xf>
    <xf numFmtId="3" fontId="2" fillId="0" borderId="0" xfId="0" applyNumberFormat="1" applyFont="1"/>
    <xf numFmtId="0" fontId="2" fillId="0" borderId="0" xfId="0" applyFont="1"/>
    <xf numFmtId="0" fontId="2" fillId="0" borderId="0" xfId="0" quotePrefix="1" applyNumberFormat="1" applyFont="1" applyFill="1" applyBorder="1" applyAlignment="1">
      <alignment horizontal="left" vertical="center" indent="2"/>
    </xf>
    <xf numFmtId="0" fontId="2" fillId="0" borderId="0" xfId="1" applyFont="1" applyFill="1" applyBorder="1"/>
    <xf numFmtId="3" fontId="2" fillId="0" borderId="0" xfId="0" applyNumberFormat="1" applyFont="1" applyFill="1"/>
    <xf numFmtId="0" fontId="2" fillId="0" borderId="0" xfId="0" applyFont="1" applyFill="1"/>
    <xf numFmtId="0" fontId="2" fillId="0" borderId="0" xfId="0" quotePrefix="1" applyNumberFormat="1" applyFont="1" applyFill="1" applyBorder="1" applyAlignment="1">
      <alignment horizontal="left" indent="2"/>
    </xf>
    <xf numFmtId="1" fontId="2" fillId="0" borderId="0" xfId="1" applyNumberFormat="1" applyFont="1" applyFill="1" applyBorder="1" applyAlignment="1">
      <alignment horizontal="left" vertical="center" indent="2"/>
    </xf>
    <xf numFmtId="1" fontId="6" fillId="0" borderId="0" xfId="1" applyNumberFormat="1" applyFont="1" applyFill="1" applyBorder="1" applyAlignment="1">
      <alignment horizontal="left" vertical="center" indent="1"/>
    </xf>
    <xf numFmtId="0" fontId="2" fillId="0" borderId="0" xfId="1" applyFont="1" applyBorder="1" applyAlignment="1">
      <alignment horizontal="left" vertical="center" indent="2"/>
    </xf>
    <xf numFmtId="1" fontId="6" fillId="0" borderId="0" xfId="1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Border="1" applyAlignment="1">
      <alignment horizontal="left" vertical="center" indent="2"/>
    </xf>
    <xf numFmtId="3" fontId="6" fillId="0" borderId="0" xfId="0" applyNumberFormat="1" applyFont="1" applyBorder="1" applyAlignment="1">
      <alignment horizontal="left" vertical="center" indent="1"/>
    </xf>
    <xf numFmtId="3" fontId="6" fillId="0" borderId="0" xfId="0" applyNumberFormat="1" applyFont="1" applyBorder="1" applyAlignment="1">
      <alignment horizontal="left" vertical="center"/>
    </xf>
    <xf numFmtId="0" fontId="6" fillId="0" borderId="0" xfId="1" applyFont="1" applyBorder="1" applyAlignment="1">
      <alignment horizontal="left" vertical="center" indent="1"/>
    </xf>
    <xf numFmtId="0" fontId="6" fillId="0" borderId="0" xfId="1" applyFont="1" applyBorder="1" applyAlignment="1">
      <alignment vertical="center"/>
    </xf>
    <xf numFmtId="0" fontId="4" fillId="0" borderId="0" xfId="1" applyFont="1"/>
    <xf numFmtId="3" fontId="8" fillId="2" borderId="0" xfId="2" applyNumberFormat="1" applyFont="1" applyFill="1" applyAlignment="1">
      <alignment horizontal="centerContinuous" vertical="center"/>
    </xf>
    <xf numFmtId="3" fontId="8" fillId="2" borderId="0" xfId="1" applyNumberFormat="1" applyFont="1" applyFill="1" applyBorder="1" applyAlignment="1">
      <alignment horizontal="center" vertical="center"/>
    </xf>
    <xf numFmtId="3" fontId="8" fillId="2" borderId="0" xfId="1" quotePrefix="1" applyNumberFormat="1" applyFont="1" applyFill="1" applyBorder="1" applyAlignment="1">
      <alignment horizontal="center" vertical="center"/>
    </xf>
    <xf numFmtId="3" fontId="6" fillId="0" borderId="0" xfId="1" applyNumberFormat="1" applyFont="1" applyBorder="1" applyAlignment="1">
      <alignment horizontal="center" vertical="center"/>
    </xf>
    <xf numFmtId="1" fontId="5" fillId="0" borderId="0" xfId="1" applyNumberFormat="1" applyFont="1" applyBorder="1" applyAlignment="1" applyProtection="1">
      <alignment vertical="center" wrapText="1"/>
    </xf>
    <xf numFmtId="0" fontId="6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3" fontId="6" fillId="0" borderId="0" xfId="1" applyNumberFormat="1" applyFont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3" fontId="8" fillId="2" borderId="0" xfId="1" applyNumberFormat="1" applyFont="1" applyFill="1" applyBorder="1" applyAlignment="1">
      <alignment horizontal="center" vertical="center"/>
    </xf>
  </cellXfs>
  <cellStyles count="20">
    <cellStyle name="Normal" xfId="0" builtinId="0"/>
    <cellStyle name="Normal 10 2" xfId="3" xr:uid="{00000000-0005-0000-0000-000001000000}"/>
    <cellStyle name="Normal 10 2 2" xfId="4" xr:uid="{00000000-0005-0000-0000-000002000000}"/>
    <cellStyle name="Normal 10 3" xfId="5" xr:uid="{00000000-0005-0000-0000-000003000000}"/>
    <cellStyle name="Normal 12 2" xfId="6" xr:uid="{00000000-0005-0000-0000-000004000000}"/>
    <cellStyle name="Normal 12 3" xfId="7" xr:uid="{00000000-0005-0000-0000-000005000000}"/>
    <cellStyle name="Normal 19" xfId="8" xr:uid="{00000000-0005-0000-0000-000006000000}"/>
    <cellStyle name="Normal 2" xfId="9" xr:uid="{00000000-0005-0000-0000-000007000000}"/>
    <cellStyle name="Normal 2 2" xfId="10" xr:uid="{00000000-0005-0000-0000-000008000000}"/>
    <cellStyle name="Normal 2 2 2" xfId="11" xr:uid="{00000000-0005-0000-0000-000009000000}"/>
    <cellStyle name="Normal 2 2 2 2" xfId="12" xr:uid="{00000000-0005-0000-0000-00000A000000}"/>
    <cellStyle name="Normal 2 2 3" xfId="13" xr:uid="{00000000-0005-0000-0000-00000B000000}"/>
    <cellStyle name="Normal 2 3" xfId="14" xr:uid="{00000000-0005-0000-0000-00000C000000}"/>
    <cellStyle name="Normal 2 3 2" xfId="15" xr:uid="{00000000-0005-0000-0000-00000D000000}"/>
    <cellStyle name="Normal 2 4" xfId="16" xr:uid="{00000000-0005-0000-0000-00000E000000}"/>
    <cellStyle name="Normal 2 4 2" xfId="17" xr:uid="{00000000-0005-0000-0000-00000F000000}"/>
    <cellStyle name="Normal 3 2" xfId="18" xr:uid="{00000000-0005-0000-0000-000010000000}"/>
    <cellStyle name="Normal 3 2 2" xfId="19" xr:uid="{00000000-0005-0000-0000-000011000000}"/>
    <cellStyle name="Normal_pe_bach" xfId="2" xr:uid="{00000000-0005-0000-0000-000012000000}"/>
    <cellStyle name="Normal_poblac99" xfId="1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@/MAIL/Acopio/1999/valida_a/posgr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A1:P229"/>
  <sheetViews>
    <sheetView tabSelected="1" zoomScaleNormal="100" workbookViewId="0">
      <selection sqref="A1:H1"/>
    </sheetView>
  </sheetViews>
  <sheetFormatPr baseColWidth="10" defaultColWidth="10.796875" defaultRowHeight="13"/>
  <cols>
    <col min="1" max="1" width="77.19921875" style="1" bestFit="1" customWidth="1"/>
    <col min="2" max="4" width="11.19921875" style="2" customWidth="1"/>
    <col min="5" max="5" width="11.19921875" style="3" customWidth="1"/>
    <col min="6" max="8" width="11.19921875" style="2" customWidth="1"/>
    <col min="9" max="16" width="11.19921875" style="1" customWidth="1"/>
    <col min="17" max="16384" width="10.796875" style="1"/>
  </cols>
  <sheetData>
    <row r="1" spans="1:8" ht="15" customHeight="1">
      <c r="A1" s="55" t="s">
        <v>69</v>
      </c>
      <c r="B1" s="55"/>
      <c r="C1" s="55"/>
      <c r="D1" s="55"/>
      <c r="E1" s="55"/>
      <c r="F1" s="55"/>
      <c r="G1" s="55"/>
      <c r="H1" s="55"/>
    </row>
    <row r="2" spans="1:8" ht="15" customHeight="1">
      <c r="A2" s="56" t="s">
        <v>68</v>
      </c>
      <c r="B2" s="56"/>
      <c r="C2" s="56"/>
      <c r="D2" s="56"/>
      <c r="E2" s="56"/>
      <c r="F2" s="56"/>
      <c r="G2" s="56"/>
      <c r="H2" s="56"/>
    </row>
    <row r="3" spans="1:8" ht="15" customHeight="1">
      <c r="A3" s="57" t="s">
        <v>67</v>
      </c>
      <c r="B3" s="57"/>
      <c r="C3" s="57"/>
      <c r="D3" s="57"/>
      <c r="E3" s="57"/>
      <c r="F3" s="57"/>
      <c r="G3" s="57"/>
      <c r="H3" s="57"/>
    </row>
    <row r="4" spans="1:8">
      <c r="A4" s="53"/>
      <c r="B4" s="53"/>
      <c r="C4" s="53"/>
      <c r="D4" s="53"/>
      <c r="E4" s="53"/>
      <c r="F4" s="53"/>
      <c r="G4" s="53"/>
      <c r="H4" s="53"/>
    </row>
    <row r="5" spans="1:8" s="49" customFormat="1" ht="15" customHeight="1">
      <c r="A5" s="58" t="s">
        <v>66</v>
      </c>
      <c r="B5" s="59" t="s">
        <v>65</v>
      </c>
      <c r="C5" s="59"/>
      <c r="D5" s="59"/>
      <c r="E5" s="59" t="s">
        <v>64</v>
      </c>
      <c r="F5" s="59"/>
      <c r="G5" s="59"/>
      <c r="H5" s="50" t="s">
        <v>63</v>
      </c>
    </row>
    <row r="6" spans="1:8" s="49" customFormat="1" ht="15" customHeight="1">
      <c r="A6" s="58"/>
      <c r="B6" s="51" t="s">
        <v>62</v>
      </c>
      <c r="C6" s="52" t="s">
        <v>61</v>
      </c>
      <c r="D6" s="51" t="s">
        <v>60</v>
      </c>
      <c r="E6" s="51" t="s">
        <v>62</v>
      </c>
      <c r="F6" s="52" t="s">
        <v>61</v>
      </c>
      <c r="G6" s="51" t="s">
        <v>60</v>
      </c>
      <c r="H6" s="50" t="s">
        <v>59</v>
      </c>
    </row>
    <row r="7" spans="1:8" ht="9" customHeight="1">
      <c r="A7" s="15"/>
      <c r="B7" s="5"/>
      <c r="C7" s="5"/>
      <c r="D7" s="5"/>
      <c r="E7" s="14"/>
      <c r="F7" s="5"/>
      <c r="G7" s="5"/>
      <c r="H7" s="5"/>
    </row>
    <row r="8" spans="1:8" s="15" customFormat="1" ht="15" customHeight="1">
      <c r="A8" s="48" t="s">
        <v>58</v>
      </c>
      <c r="B8" s="23">
        <f t="shared" ref="B8:H8" si="0">B9+B14+B23</f>
        <v>63</v>
      </c>
      <c r="C8" s="23">
        <f t="shared" si="0"/>
        <v>58</v>
      </c>
      <c r="D8" s="23">
        <f t="shared" si="0"/>
        <v>121</v>
      </c>
      <c r="E8" s="23">
        <f t="shared" si="0"/>
        <v>32</v>
      </c>
      <c r="F8" s="23">
        <f t="shared" si="0"/>
        <v>73</v>
      </c>
      <c r="G8" s="23">
        <f t="shared" si="0"/>
        <v>105</v>
      </c>
      <c r="H8" s="23">
        <f t="shared" si="0"/>
        <v>226</v>
      </c>
    </row>
    <row r="9" spans="1:8" s="15" customFormat="1" ht="15" customHeight="1">
      <c r="A9" s="48" t="s">
        <v>57</v>
      </c>
      <c r="B9" s="23">
        <f t="shared" ref="B9:G9" si="1">SUM(B10,B12)</f>
        <v>44</v>
      </c>
      <c r="C9" s="23">
        <f t="shared" si="1"/>
        <v>30</v>
      </c>
      <c r="D9" s="23">
        <f t="shared" si="1"/>
        <v>74</v>
      </c>
      <c r="E9" s="23">
        <f t="shared" si="1"/>
        <v>18</v>
      </c>
      <c r="F9" s="23">
        <f t="shared" si="1"/>
        <v>37</v>
      </c>
      <c r="G9" s="23">
        <f t="shared" si="1"/>
        <v>55</v>
      </c>
      <c r="H9" s="23">
        <f>+D9+G9</f>
        <v>129</v>
      </c>
    </row>
    <row r="10" spans="1:8" s="22" customFormat="1" ht="15" customHeight="1">
      <c r="A10" s="47" t="s">
        <v>56</v>
      </c>
      <c r="B10" s="23">
        <f>SUM(B11)</f>
        <v>39</v>
      </c>
      <c r="C10" s="23">
        <f>SUM(C11)</f>
        <v>14</v>
      </c>
      <c r="D10" s="23">
        <f>B10+C10</f>
        <v>53</v>
      </c>
      <c r="E10" s="23">
        <f>SUM(E11)</f>
        <v>11</v>
      </c>
      <c r="F10" s="23">
        <f>SUM(F11)</f>
        <v>2</v>
      </c>
      <c r="G10" s="23">
        <f>E10+F10</f>
        <v>13</v>
      </c>
      <c r="H10" s="23">
        <f>+D10+G10</f>
        <v>66</v>
      </c>
    </row>
    <row r="11" spans="1:8" s="15" customFormat="1" ht="15" customHeight="1">
      <c r="A11" s="41" t="s">
        <v>55</v>
      </c>
      <c r="B11" s="43">
        <v>39</v>
      </c>
      <c r="C11" s="43">
        <v>14</v>
      </c>
      <c r="D11" s="19">
        <f>B11+C11</f>
        <v>53</v>
      </c>
      <c r="E11" s="43">
        <v>11</v>
      </c>
      <c r="F11" s="43">
        <v>2</v>
      </c>
      <c r="G11" s="19">
        <f>E11+F11</f>
        <v>13</v>
      </c>
      <c r="H11" s="19">
        <f>+D11+G11</f>
        <v>66</v>
      </c>
    </row>
    <row r="12" spans="1:8" s="15" customFormat="1" ht="15" customHeight="1">
      <c r="A12" s="47" t="s">
        <v>54</v>
      </c>
      <c r="B12" s="24">
        <f>SUM(B13)</f>
        <v>5</v>
      </c>
      <c r="C12" s="24">
        <f>SUM(C13)</f>
        <v>16</v>
      </c>
      <c r="D12" s="23">
        <f>B12+C12</f>
        <v>21</v>
      </c>
      <c r="E12" s="24">
        <f>SUM(E13)</f>
        <v>7</v>
      </c>
      <c r="F12" s="24">
        <f>SUM(F13)</f>
        <v>35</v>
      </c>
      <c r="G12" s="23">
        <f>E12+F12</f>
        <v>42</v>
      </c>
      <c r="H12" s="23">
        <f>+D12+G12</f>
        <v>63</v>
      </c>
    </row>
    <row r="13" spans="1:8" s="15" customFormat="1" ht="15" customHeight="1">
      <c r="A13" s="44" t="s">
        <v>53</v>
      </c>
      <c r="B13" s="19">
        <v>5</v>
      </c>
      <c r="C13" s="19">
        <v>16</v>
      </c>
      <c r="D13" s="19">
        <f>B13+C13</f>
        <v>21</v>
      </c>
      <c r="E13" s="19">
        <v>7</v>
      </c>
      <c r="F13" s="19">
        <v>35</v>
      </c>
      <c r="G13" s="19">
        <f>E13+F13</f>
        <v>42</v>
      </c>
      <c r="H13" s="19">
        <f>+D13+G13</f>
        <v>63</v>
      </c>
    </row>
    <row r="14" spans="1:8" s="15" customFormat="1" ht="15" customHeight="1">
      <c r="A14" s="46" t="s">
        <v>52</v>
      </c>
      <c r="B14" s="24">
        <f t="shared" ref="B14:H14" si="2">B15+B17+B19+B21</f>
        <v>19</v>
      </c>
      <c r="C14" s="24">
        <f t="shared" si="2"/>
        <v>28</v>
      </c>
      <c r="D14" s="24">
        <f t="shared" si="2"/>
        <v>47</v>
      </c>
      <c r="E14" s="24">
        <f t="shared" si="2"/>
        <v>13</v>
      </c>
      <c r="F14" s="24">
        <f t="shared" si="2"/>
        <v>33</v>
      </c>
      <c r="G14" s="24">
        <f t="shared" si="2"/>
        <v>46</v>
      </c>
      <c r="H14" s="24">
        <f t="shared" si="2"/>
        <v>93</v>
      </c>
    </row>
    <row r="15" spans="1:8" s="15" customFormat="1" ht="15" customHeight="1">
      <c r="A15" s="47" t="s">
        <v>31</v>
      </c>
      <c r="B15" s="23">
        <f>SUM(B16)</f>
        <v>3</v>
      </c>
      <c r="C15" s="23">
        <f>SUM(C16)</f>
        <v>1</v>
      </c>
      <c r="D15" s="23">
        <f>SUM(D16,D24)</f>
        <v>4</v>
      </c>
      <c r="E15" s="23">
        <f>SUM(E16)</f>
        <v>3</v>
      </c>
      <c r="F15" s="23">
        <f>SUM(F16)</f>
        <v>12</v>
      </c>
      <c r="G15" s="23">
        <f>F15+E15</f>
        <v>15</v>
      </c>
      <c r="H15" s="23">
        <f t="shared" ref="H15:H22" si="3">+D15+G15</f>
        <v>19</v>
      </c>
    </row>
    <row r="16" spans="1:8" s="15" customFormat="1" ht="15" customHeight="1">
      <c r="A16" s="44" t="s">
        <v>51</v>
      </c>
      <c r="B16" s="43">
        <v>3</v>
      </c>
      <c r="C16" s="43">
        <v>1</v>
      </c>
      <c r="D16" s="19">
        <f t="shared" ref="D16:D22" si="4">B16+C16</f>
        <v>4</v>
      </c>
      <c r="E16" s="43">
        <v>3</v>
      </c>
      <c r="F16" s="43">
        <v>12</v>
      </c>
      <c r="G16" s="19">
        <f>E16+F16</f>
        <v>15</v>
      </c>
      <c r="H16" s="19">
        <f t="shared" si="3"/>
        <v>19</v>
      </c>
    </row>
    <row r="17" spans="1:8" s="15" customFormat="1" ht="15" customHeight="1">
      <c r="A17" s="47" t="s">
        <v>23</v>
      </c>
      <c r="B17" s="23">
        <f>SUM(B18)</f>
        <v>13</v>
      </c>
      <c r="C17" s="23">
        <f>SUM(C18)</f>
        <v>23</v>
      </c>
      <c r="D17" s="23">
        <f t="shared" si="4"/>
        <v>36</v>
      </c>
      <c r="E17" s="23">
        <f>SUM(E18)</f>
        <v>10</v>
      </c>
      <c r="F17" s="23">
        <f>SUM(F18)</f>
        <v>18</v>
      </c>
      <c r="G17" s="23">
        <f>F17+E17</f>
        <v>28</v>
      </c>
      <c r="H17" s="23">
        <f t="shared" si="3"/>
        <v>64</v>
      </c>
    </row>
    <row r="18" spans="1:8" s="15" customFormat="1" ht="15" customHeight="1">
      <c r="A18" s="44" t="s">
        <v>50</v>
      </c>
      <c r="B18" s="43">
        <v>13</v>
      </c>
      <c r="C18" s="43">
        <v>23</v>
      </c>
      <c r="D18" s="19">
        <f t="shared" si="4"/>
        <v>36</v>
      </c>
      <c r="E18" s="43">
        <v>10</v>
      </c>
      <c r="F18" s="43">
        <v>18</v>
      </c>
      <c r="G18" s="19">
        <f>E18+F18</f>
        <v>28</v>
      </c>
      <c r="H18" s="19">
        <f t="shared" si="3"/>
        <v>64</v>
      </c>
    </row>
    <row r="19" spans="1:8" s="15" customFormat="1" ht="15" customHeight="1">
      <c r="A19" s="47" t="s">
        <v>11</v>
      </c>
      <c r="B19" s="23">
        <f>SUM(B20)</f>
        <v>0</v>
      </c>
      <c r="C19" s="23">
        <f>SUM(C20)</f>
        <v>0</v>
      </c>
      <c r="D19" s="23">
        <f t="shared" si="4"/>
        <v>0</v>
      </c>
      <c r="E19" s="23">
        <f>SUM(E20)</f>
        <v>0</v>
      </c>
      <c r="F19" s="23">
        <f>SUM(F20)</f>
        <v>3</v>
      </c>
      <c r="G19" s="23">
        <f>F19+E19</f>
        <v>3</v>
      </c>
      <c r="H19" s="23">
        <f t="shared" si="3"/>
        <v>3</v>
      </c>
    </row>
    <row r="20" spans="1:8" s="15" customFormat="1" ht="15" customHeight="1">
      <c r="A20" s="44" t="s">
        <v>50</v>
      </c>
      <c r="B20" s="43">
        <v>0</v>
      </c>
      <c r="C20" s="43">
        <v>0</v>
      </c>
      <c r="D20" s="19">
        <f t="shared" si="4"/>
        <v>0</v>
      </c>
      <c r="E20" s="43">
        <v>0</v>
      </c>
      <c r="F20" s="43">
        <v>3</v>
      </c>
      <c r="G20" s="19">
        <f>E20+F20</f>
        <v>3</v>
      </c>
      <c r="H20" s="19">
        <f t="shared" si="3"/>
        <v>3</v>
      </c>
    </row>
    <row r="21" spans="1:8" s="15" customFormat="1" ht="15" customHeight="1">
      <c r="A21" s="47" t="s">
        <v>49</v>
      </c>
      <c r="B21" s="23">
        <f>SUM(B22)</f>
        <v>3</v>
      </c>
      <c r="C21" s="23">
        <f>SUM(C22)</f>
        <v>4</v>
      </c>
      <c r="D21" s="23">
        <f t="shared" si="4"/>
        <v>7</v>
      </c>
      <c r="E21" s="23">
        <f>SUM(E22)</f>
        <v>0</v>
      </c>
      <c r="F21" s="23">
        <f>SUM(F22)</f>
        <v>0</v>
      </c>
      <c r="G21" s="23">
        <f>F21+E21</f>
        <v>0</v>
      </c>
      <c r="H21" s="23">
        <f t="shared" si="3"/>
        <v>7</v>
      </c>
    </row>
    <row r="22" spans="1:8" s="15" customFormat="1" ht="15" customHeight="1">
      <c r="A22" s="44" t="s">
        <v>48</v>
      </c>
      <c r="B22" s="43">
        <v>3</v>
      </c>
      <c r="C22" s="43">
        <v>4</v>
      </c>
      <c r="D22" s="19">
        <f t="shared" si="4"/>
        <v>7</v>
      </c>
      <c r="E22" s="43">
        <v>0</v>
      </c>
      <c r="F22" s="43">
        <v>0</v>
      </c>
      <c r="G22" s="19">
        <f>E22+F22</f>
        <v>0</v>
      </c>
      <c r="H22" s="19">
        <f t="shared" si="3"/>
        <v>7</v>
      </c>
    </row>
    <row r="23" spans="1:8" s="15" customFormat="1" ht="15" customHeight="1">
      <c r="A23" s="46" t="s">
        <v>47</v>
      </c>
      <c r="B23" s="24">
        <f t="shared" ref="B23:H23" si="5">SUM(B24,B26)</f>
        <v>0</v>
      </c>
      <c r="C23" s="24">
        <f t="shared" si="5"/>
        <v>0</v>
      </c>
      <c r="D23" s="24">
        <f t="shared" si="5"/>
        <v>0</v>
      </c>
      <c r="E23" s="24">
        <f t="shared" si="5"/>
        <v>1</v>
      </c>
      <c r="F23" s="24">
        <f t="shared" si="5"/>
        <v>3</v>
      </c>
      <c r="G23" s="24">
        <f t="shared" si="5"/>
        <v>4</v>
      </c>
      <c r="H23" s="24">
        <f t="shared" si="5"/>
        <v>4</v>
      </c>
    </row>
    <row r="24" spans="1:8" s="15" customFormat="1" ht="15" customHeight="1">
      <c r="A24" s="45" t="s">
        <v>46</v>
      </c>
      <c r="B24" s="24">
        <f t="shared" ref="B24:G24" si="6">SUM(B25)</f>
        <v>0</v>
      </c>
      <c r="C24" s="24">
        <f t="shared" si="6"/>
        <v>0</v>
      </c>
      <c r="D24" s="24">
        <f t="shared" si="6"/>
        <v>0</v>
      </c>
      <c r="E24" s="24">
        <f t="shared" si="6"/>
        <v>0</v>
      </c>
      <c r="F24" s="24">
        <f t="shared" si="6"/>
        <v>1</v>
      </c>
      <c r="G24" s="24">
        <f t="shared" si="6"/>
        <v>1</v>
      </c>
      <c r="H24" s="23">
        <f t="shared" ref="H24:H55" si="7">+D24+G24</f>
        <v>1</v>
      </c>
    </row>
    <row r="25" spans="1:8" s="15" customFormat="1" ht="15" customHeight="1">
      <c r="A25" s="44" t="s">
        <v>45</v>
      </c>
      <c r="B25" s="43">
        <v>0</v>
      </c>
      <c r="C25" s="43">
        <v>0</v>
      </c>
      <c r="D25" s="19">
        <f>B25+C25</f>
        <v>0</v>
      </c>
      <c r="E25" s="43">
        <v>0</v>
      </c>
      <c r="F25" s="43">
        <v>1</v>
      </c>
      <c r="G25" s="19">
        <f>E25+F25</f>
        <v>1</v>
      </c>
      <c r="H25" s="19">
        <f t="shared" si="7"/>
        <v>1</v>
      </c>
    </row>
    <row r="26" spans="1:8" s="15" customFormat="1" ht="15" customHeight="1">
      <c r="A26" s="45" t="s">
        <v>44</v>
      </c>
      <c r="B26" s="24">
        <f>B27</f>
        <v>0</v>
      </c>
      <c r="C26" s="24">
        <f>C27</f>
        <v>0</v>
      </c>
      <c r="D26" s="24">
        <f>D27</f>
        <v>0</v>
      </c>
      <c r="E26" s="24">
        <f>E27</f>
        <v>1</v>
      </c>
      <c r="F26" s="24">
        <f>F27</f>
        <v>2</v>
      </c>
      <c r="G26" s="24">
        <f>SUM(G27)</f>
        <v>3</v>
      </c>
      <c r="H26" s="23">
        <f t="shared" si="7"/>
        <v>3</v>
      </c>
    </row>
    <row r="27" spans="1:8" s="15" customFormat="1" ht="15" customHeight="1">
      <c r="A27" s="44" t="s">
        <v>43</v>
      </c>
      <c r="B27" s="43">
        <v>0</v>
      </c>
      <c r="C27" s="43">
        <v>0</v>
      </c>
      <c r="D27" s="19">
        <f>B27+C27</f>
        <v>0</v>
      </c>
      <c r="E27" s="43">
        <v>1</v>
      </c>
      <c r="F27" s="43">
        <v>2</v>
      </c>
      <c r="G27" s="19">
        <f>E27+F27</f>
        <v>3</v>
      </c>
      <c r="H27" s="19">
        <f t="shared" si="7"/>
        <v>3</v>
      </c>
    </row>
    <row r="28" spans="1:8" s="15" customFormat="1" ht="15" customHeight="1">
      <c r="A28" s="42" t="s">
        <v>42</v>
      </c>
      <c r="B28" s="23">
        <f t="shared" ref="B28:G28" si="8">SUM(B29:B73)/2</f>
        <v>5006</v>
      </c>
      <c r="C28" s="23">
        <f t="shared" si="8"/>
        <v>5312</v>
      </c>
      <c r="D28" s="23">
        <f t="shared" si="8"/>
        <v>10318</v>
      </c>
      <c r="E28" s="23">
        <f t="shared" si="8"/>
        <v>12090</v>
      </c>
      <c r="F28" s="23">
        <f t="shared" si="8"/>
        <v>14906</v>
      </c>
      <c r="G28" s="23">
        <f t="shared" si="8"/>
        <v>26996</v>
      </c>
      <c r="H28" s="23">
        <f t="shared" si="7"/>
        <v>37314</v>
      </c>
    </row>
    <row r="29" spans="1:8" s="22" customFormat="1" ht="15" customHeight="1">
      <c r="A29" s="30" t="s">
        <v>41</v>
      </c>
      <c r="B29" s="23">
        <f>SUM(B30:B33)</f>
        <v>878</v>
      </c>
      <c r="C29" s="23">
        <f>SUM(C30:C33)</f>
        <v>855</v>
      </c>
      <c r="D29" s="23">
        <f>SUM(D30:D33)</f>
        <v>1733</v>
      </c>
      <c r="E29" s="23">
        <f>SUM(E30:E33)</f>
        <v>1867</v>
      </c>
      <c r="F29" s="23">
        <f>SUM(F30:F33)</f>
        <v>1736</v>
      </c>
      <c r="G29" s="23">
        <f>SUM(E29:F29)</f>
        <v>3603</v>
      </c>
      <c r="H29" s="23">
        <f t="shared" si="7"/>
        <v>5336</v>
      </c>
    </row>
    <row r="30" spans="1:8" s="15" customFormat="1" ht="15" customHeight="1">
      <c r="A30" s="41" t="s">
        <v>40</v>
      </c>
      <c r="B30" s="20">
        <v>279</v>
      </c>
      <c r="C30" s="20">
        <v>269</v>
      </c>
      <c r="D30" s="19">
        <f>B30+C30</f>
        <v>548</v>
      </c>
      <c r="E30" s="20">
        <v>568</v>
      </c>
      <c r="F30" s="20">
        <v>588</v>
      </c>
      <c r="G30" s="19">
        <f>E30+F30</f>
        <v>1156</v>
      </c>
      <c r="H30" s="19">
        <f t="shared" si="7"/>
        <v>1704</v>
      </c>
    </row>
    <row r="31" spans="1:8" s="15" customFormat="1" ht="15" customHeight="1">
      <c r="A31" s="41" t="s">
        <v>39</v>
      </c>
      <c r="B31" s="20">
        <v>266</v>
      </c>
      <c r="C31" s="20">
        <v>226</v>
      </c>
      <c r="D31" s="19">
        <f>B31+C31</f>
        <v>492</v>
      </c>
      <c r="E31" s="20">
        <v>649</v>
      </c>
      <c r="F31" s="20">
        <v>382</v>
      </c>
      <c r="G31" s="19">
        <f>E31+F31</f>
        <v>1031</v>
      </c>
      <c r="H31" s="19">
        <f t="shared" si="7"/>
        <v>1523</v>
      </c>
    </row>
    <row r="32" spans="1:8" s="15" customFormat="1" ht="15" customHeight="1">
      <c r="A32" s="41" t="s">
        <v>14</v>
      </c>
      <c r="B32" s="20">
        <v>192</v>
      </c>
      <c r="C32" s="20">
        <v>205</v>
      </c>
      <c r="D32" s="19">
        <f>B32+C32</f>
        <v>397</v>
      </c>
      <c r="E32" s="20">
        <v>402</v>
      </c>
      <c r="F32" s="20">
        <v>467</v>
      </c>
      <c r="G32" s="19">
        <f>E32+F32</f>
        <v>869</v>
      </c>
      <c r="H32" s="19">
        <f t="shared" si="7"/>
        <v>1266</v>
      </c>
    </row>
    <row r="33" spans="1:8" s="15" customFormat="1" ht="15" customHeight="1">
      <c r="A33" s="41" t="s">
        <v>38</v>
      </c>
      <c r="B33" s="20">
        <v>141</v>
      </c>
      <c r="C33" s="20">
        <v>155</v>
      </c>
      <c r="D33" s="19">
        <f>B33+C33</f>
        <v>296</v>
      </c>
      <c r="E33" s="20">
        <v>248</v>
      </c>
      <c r="F33" s="20">
        <v>299</v>
      </c>
      <c r="G33" s="19">
        <f>E33+F33</f>
        <v>547</v>
      </c>
      <c r="H33" s="19">
        <f t="shared" si="7"/>
        <v>843</v>
      </c>
    </row>
    <row r="34" spans="1:8" s="22" customFormat="1" ht="15" customHeight="1">
      <c r="A34" s="30" t="s">
        <v>37</v>
      </c>
      <c r="B34" s="23">
        <f>SUM(B35:B37)</f>
        <v>699</v>
      </c>
      <c r="C34" s="23">
        <f>SUM(C35:C37)</f>
        <v>751</v>
      </c>
      <c r="D34" s="23">
        <f>SUM(D35:D37)</f>
        <v>1450</v>
      </c>
      <c r="E34" s="23">
        <f>SUM(E35:E37)</f>
        <v>2156</v>
      </c>
      <c r="F34" s="23">
        <f>SUM(F35:F37)</f>
        <v>1621</v>
      </c>
      <c r="G34" s="23">
        <f>SUM(E34:F34)</f>
        <v>3777</v>
      </c>
      <c r="H34" s="23">
        <f t="shared" si="7"/>
        <v>5227</v>
      </c>
    </row>
    <row r="35" spans="1:8" s="15" customFormat="1" ht="15" customHeight="1">
      <c r="A35" s="39" t="s">
        <v>36</v>
      </c>
      <c r="B35" s="20">
        <v>310</v>
      </c>
      <c r="C35" s="20">
        <v>325</v>
      </c>
      <c r="D35" s="19">
        <f>B35+C35</f>
        <v>635</v>
      </c>
      <c r="E35" s="20">
        <v>888</v>
      </c>
      <c r="F35" s="20">
        <v>724</v>
      </c>
      <c r="G35" s="19">
        <f>E35+F35</f>
        <v>1612</v>
      </c>
      <c r="H35" s="19">
        <f t="shared" si="7"/>
        <v>2247</v>
      </c>
    </row>
    <row r="36" spans="1:8" s="15" customFormat="1" ht="15" customHeight="1">
      <c r="A36" s="39" t="s">
        <v>35</v>
      </c>
      <c r="B36" s="20">
        <v>289</v>
      </c>
      <c r="C36" s="20">
        <v>314</v>
      </c>
      <c r="D36" s="19">
        <f>B36+C36</f>
        <v>603</v>
      </c>
      <c r="E36" s="20">
        <v>751</v>
      </c>
      <c r="F36" s="20">
        <v>812</v>
      </c>
      <c r="G36" s="19">
        <f>E36+F36</f>
        <v>1563</v>
      </c>
      <c r="H36" s="19">
        <f t="shared" si="7"/>
        <v>2166</v>
      </c>
    </row>
    <row r="37" spans="1:8" s="15" customFormat="1" ht="15" customHeight="1">
      <c r="A37" s="39" t="s">
        <v>34</v>
      </c>
      <c r="B37" s="20">
        <v>100</v>
      </c>
      <c r="C37" s="20">
        <v>112</v>
      </c>
      <c r="D37" s="19">
        <f>B37+C37</f>
        <v>212</v>
      </c>
      <c r="E37" s="20">
        <v>517</v>
      </c>
      <c r="F37" s="20">
        <v>85</v>
      </c>
      <c r="G37" s="19">
        <f>E37+F37</f>
        <v>602</v>
      </c>
      <c r="H37" s="19">
        <f t="shared" si="7"/>
        <v>814</v>
      </c>
    </row>
    <row r="38" spans="1:8" s="22" customFormat="1" ht="15" customHeight="1">
      <c r="A38" s="30" t="s">
        <v>33</v>
      </c>
      <c r="B38" s="23">
        <f>SUM(B39)</f>
        <v>1043</v>
      </c>
      <c r="C38" s="23">
        <f>SUM(C39)</f>
        <v>1114</v>
      </c>
      <c r="D38" s="23">
        <f>SUM(D39)</f>
        <v>2157</v>
      </c>
      <c r="E38" s="23">
        <f>SUM(E39)</f>
        <v>2437</v>
      </c>
      <c r="F38" s="23">
        <f>SUM(F39)</f>
        <v>2209</v>
      </c>
      <c r="G38" s="23">
        <f>SUM(E38:F38)</f>
        <v>4646</v>
      </c>
      <c r="H38" s="23">
        <f t="shared" si="7"/>
        <v>6803</v>
      </c>
    </row>
    <row r="39" spans="1:8" s="15" customFormat="1" ht="15" customHeight="1">
      <c r="A39" s="39" t="s">
        <v>16</v>
      </c>
      <c r="B39" s="20">
        <v>1043</v>
      </c>
      <c r="C39" s="20">
        <v>1114</v>
      </c>
      <c r="D39" s="19">
        <f>B39+C39</f>
        <v>2157</v>
      </c>
      <c r="E39" s="20">
        <v>2437</v>
      </c>
      <c r="F39" s="20">
        <v>2209</v>
      </c>
      <c r="G39" s="19">
        <f>E39+F39</f>
        <v>4646</v>
      </c>
      <c r="H39" s="19">
        <f t="shared" si="7"/>
        <v>6803</v>
      </c>
    </row>
    <row r="40" spans="1:8" s="22" customFormat="1" ht="15" customHeight="1">
      <c r="A40" s="30" t="s">
        <v>32</v>
      </c>
      <c r="B40" s="23">
        <f>SUM(B41)</f>
        <v>351</v>
      </c>
      <c r="C40" s="23">
        <f>SUM(C41)</f>
        <v>321</v>
      </c>
      <c r="D40" s="23">
        <f>SUM(D41)</f>
        <v>672</v>
      </c>
      <c r="E40" s="23">
        <f>SUM(E41)</f>
        <v>1010</v>
      </c>
      <c r="F40" s="23">
        <f>SUM(F41)</f>
        <v>462</v>
      </c>
      <c r="G40" s="23">
        <f>SUM(E40:F40)</f>
        <v>1472</v>
      </c>
      <c r="H40" s="23">
        <f t="shared" si="7"/>
        <v>2144</v>
      </c>
    </row>
    <row r="41" spans="1:8" s="15" customFormat="1" ht="15" customHeight="1">
      <c r="A41" s="39" t="s">
        <v>15</v>
      </c>
      <c r="B41" s="20">
        <v>351</v>
      </c>
      <c r="C41" s="20">
        <v>321</v>
      </c>
      <c r="D41" s="19">
        <f>B41+C41</f>
        <v>672</v>
      </c>
      <c r="E41" s="20">
        <v>1010</v>
      </c>
      <c r="F41" s="20">
        <v>462</v>
      </c>
      <c r="G41" s="19">
        <f>E41+F41</f>
        <v>1472</v>
      </c>
      <c r="H41" s="19">
        <f t="shared" si="7"/>
        <v>2144</v>
      </c>
    </row>
    <row r="42" spans="1:8" s="22" customFormat="1" ht="15" customHeight="1">
      <c r="A42" s="30" t="s">
        <v>31</v>
      </c>
      <c r="B42" s="23">
        <f>SUM(B43:B49)</f>
        <v>409</v>
      </c>
      <c r="C42" s="23">
        <f>SUM(C43:C49)</f>
        <v>544</v>
      </c>
      <c r="D42" s="23">
        <f>SUM(D43:D49)</f>
        <v>953</v>
      </c>
      <c r="E42" s="23">
        <f>SUM(E43:E49)</f>
        <v>1136</v>
      </c>
      <c r="F42" s="23">
        <f>SUM(F43:F49)</f>
        <v>1959</v>
      </c>
      <c r="G42" s="23">
        <f>SUM(E42:F42)</f>
        <v>3095</v>
      </c>
      <c r="H42" s="23">
        <f t="shared" si="7"/>
        <v>4048</v>
      </c>
    </row>
    <row r="43" spans="1:8" s="22" customFormat="1" ht="15" customHeight="1">
      <c r="A43" s="21" t="s">
        <v>30</v>
      </c>
      <c r="B43" s="20">
        <v>53</v>
      </c>
      <c r="C43" s="20">
        <v>37</v>
      </c>
      <c r="D43" s="19">
        <f t="shared" ref="D43:D49" si="9">B43+C43</f>
        <v>90</v>
      </c>
      <c r="E43" s="20">
        <v>71</v>
      </c>
      <c r="F43" s="20">
        <v>141</v>
      </c>
      <c r="G43" s="19">
        <f t="shared" ref="G43:G49" si="10">E43+F43</f>
        <v>212</v>
      </c>
      <c r="H43" s="19">
        <f t="shared" si="7"/>
        <v>302</v>
      </c>
    </row>
    <row r="44" spans="1:8" s="22" customFormat="1" ht="15" customHeight="1">
      <c r="A44" s="21" t="s">
        <v>70</v>
      </c>
      <c r="B44" s="20">
        <v>59</v>
      </c>
      <c r="C44" s="20">
        <v>65</v>
      </c>
      <c r="D44" s="19">
        <f t="shared" si="9"/>
        <v>124</v>
      </c>
      <c r="E44" s="20">
        <v>199</v>
      </c>
      <c r="F44" s="20">
        <v>273</v>
      </c>
      <c r="G44" s="19">
        <f t="shared" si="10"/>
        <v>472</v>
      </c>
      <c r="H44" s="19">
        <f t="shared" si="7"/>
        <v>596</v>
      </c>
    </row>
    <row r="45" spans="1:8" s="15" customFormat="1" ht="15" customHeight="1">
      <c r="A45" s="34" t="s">
        <v>29</v>
      </c>
      <c r="B45" s="20">
        <v>44</v>
      </c>
      <c r="C45" s="20">
        <v>41</v>
      </c>
      <c r="D45" s="19">
        <f t="shared" si="9"/>
        <v>85</v>
      </c>
      <c r="E45" s="20">
        <v>231</v>
      </c>
      <c r="F45" s="20">
        <v>66</v>
      </c>
      <c r="G45" s="19">
        <f t="shared" si="10"/>
        <v>297</v>
      </c>
      <c r="H45" s="19">
        <f t="shared" si="7"/>
        <v>382</v>
      </c>
    </row>
    <row r="46" spans="1:8" s="15" customFormat="1" ht="15" customHeight="1">
      <c r="A46" s="34" t="s">
        <v>28</v>
      </c>
      <c r="B46" s="20">
        <v>24</v>
      </c>
      <c r="C46" s="20">
        <v>29</v>
      </c>
      <c r="D46" s="19">
        <f t="shared" si="9"/>
        <v>53</v>
      </c>
      <c r="E46" s="20">
        <v>131</v>
      </c>
      <c r="F46" s="20">
        <v>109</v>
      </c>
      <c r="G46" s="19">
        <f t="shared" si="10"/>
        <v>240</v>
      </c>
      <c r="H46" s="19">
        <f t="shared" si="7"/>
        <v>293</v>
      </c>
    </row>
    <row r="47" spans="1:8" s="15" customFormat="1" ht="15" customHeight="1">
      <c r="A47" s="34" t="s">
        <v>27</v>
      </c>
      <c r="B47" s="20">
        <v>38</v>
      </c>
      <c r="C47" s="20">
        <v>40</v>
      </c>
      <c r="D47" s="19">
        <f t="shared" si="9"/>
        <v>78</v>
      </c>
      <c r="E47" s="20">
        <v>193</v>
      </c>
      <c r="F47" s="20">
        <v>110</v>
      </c>
      <c r="G47" s="19">
        <f t="shared" si="10"/>
        <v>303</v>
      </c>
      <c r="H47" s="19">
        <f t="shared" si="7"/>
        <v>381</v>
      </c>
    </row>
    <row r="48" spans="1:8" s="15" customFormat="1" ht="15" customHeight="1">
      <c r="A48" s="34" t="s">
        <v>26</v>
      </c>
      <c r="B48" s="20">
        <v>5</v>
      </c>
      <c r="C48" s="20">
        <v>7</v>
      </c>
      <c r="D48" s="19">
        <f t="shared" si="9"/>
        <v>12</v>
      </c>
      <c r="E48" s="20">
        <v>22</v>
      </c>
      <c r="F48" s="20">
        <v>36</v>
      </c>
      <c r="G48" s="19">
        <f t="shared" si="10"/>
        <v>58</v>
      </c>
      <c r="H48" s="19">
        <f t="shared" si="7"/>
        <v>70</v>
      </c>
    </row>
    <row r="49" spans="1:16" s="15" customFormat="1" ht="15" customHeight="1">
      <c r="A49" s="34" t="s">
        <v>25</v>
      </c>
      <c r="B49" s="20">
        <v>186</v>
      </c>
      <c r="C49" s="20">
        <v>325</v>
      </c>
      <c r="D49" s="19">
        <f t="shared" si="9"/>
        <v>511</v>
      </c>
      <c r="E49" s="20">
        <v>289</v>
      </c>
      <c r="F49" s="20">
        <v>1224</v>
      </c>
      <c r="G49" s="19">
        <f t="shared" si="10"/>
        <v>1513</v>
      </c>
      <c r="H49" s="19">
        <f t="shared" si="7"/>
        <v>2024</v>
      </c>
    </row>
    <row r="50" spans="1:16" s="22" customFormat="1" ht="15" customHeight="1">
      <c r="A50" s="40" t="s">
        <v>24</v>
      </c>
      <c r="B50" s="23">
        <f>SUM(B51)</f>
        <v>116</v>
      </c>
      <c r="C50" s="23">
        <f>SUM(C51)</f>
        <v>178</v>
      </c>
      <c r="D50" s="23">
        <f>SUM(D51)</f>
        <v>294</v>
      </c>
      <c r="E50" s="23">
        <f>SUM(E51)</f>
        <v>368</v>
      </c>
      <c r="F50" s="23">
        <f>SUM(F51)</f>
        <v>594</v>
      </c>
      <c r="G50" s="23">
        <f>SUM(E50:F50)</f>
        <v>962</v>
      </c>
      <c r="H50" s="23">
        <f t="shared" si="7"/>
        <v>1256</v>
      </c>
    </row>
    <row r="51" spans="1:16" s="15" customFormat="1" ht="15" customHeight="1">
      <c r="A51" s="39" t="s">
        <v>10</v>
      </c>
      <c r="B51" s="20">
        <v>116</v>
      </c>
      <c r="C51" s="20">
        <v>178</v>
      </c>
      <c r="D51" s="19">
        <f>B51+C51</f>
        <v>294</v>
      </c>
      <c r="E51" s="20">
        <v>368</v>
      </c>
      <c r="F51" s="20">
        <v>594</v>
      </c>
      <c r="G51" s="19">
        <f>E51+F51</f>
        <v>962</v>
      </c>
      <c r="H51" s="19">
        <f t="shared" si="7"/>
        <v>1256</v>
      </c>
    </row>
    <row r="52" spans="1:16" s="22" customFormat="1" ht="15" customHeight="1">
      <c r="A52" s="25" t="s">
        <v>23</v>
      </c>
      <c r="B52" s="24">
        <f>SUM(B53:B59)</f>
        <v>295</v>
      </c>
      <c r="C52" s="24">
        <f>SUM(C53:C59)</f>
        <v>281</v>
      </c>
      <c r="D52" s="24">
        <f>SUM(D53:D59)</f>
        <v>576</v>
      </c>
      <c r="E52" s="24">
        <f>SUM(E53:E59)</f>
        <v>842</v>
      </c>
      <c r="F52" s="24">
        <f>SUM(F53:F59)</f>
        <v>987</v>
      </c>
      <c r="G52" s="23">
        <f>SUM(E52:F52)</f>
        <v>1829</v>
      </c>
      <c r="H52" s="23">
        <f t="shared" si="7"/>
        <v>2405</v>
      </c>
    </row>
    <row r="53" spans="1:16" s="15" customFormat="1" ht="15" customHeight="1">
      <c r="A53" s="38" t="s">
        <v>16</v>
      </c>
      <c r="B53" s="20">
        <v>149</v>
      </c>
      <c r="C53" s="20">
        <v>143</v>
      </c>
      <c r="D53" s="19">
        <f t="shared" ref="D53:D59" si="11">B53+C53</f>
        <v>292</v>
      </c>
      <c r="E53" s="20">
        <v>543</v>
      </c>
      <c r="F53" s="20">
        <v>519</v>
      </c>
      <c r="G53" s="19">
        <f t="shared" ref="G53:G59" si="12">E53+F53</f>
        <v>1062</v>
      </c>
      <c r="H53" s="19">
        <f t="shared" si="7"/>
        <v>1354</v>
      </c>
      <c r="I53" s="33"/>
      <c r="J53" s="32"/>
      <c r="K53" s="32"/>
      <c r="L53" s="32"/>
      <c r="M53" s="32"/>
      <c r="N53" s="32"/>
      <c r="O53" s="32"/>
      <c r="P53" s="32"/>
    </row>
    <row r="54" spans="1:16" s="35" customFormat="1" ht="15" customHeight="1">
      <c r="A54" s="34" t="s">
        <v>22</v>
      </c>
      <c r="B54" s="20">
        <v>1</v>
      </c>
      <c r="C54" s="20">
        <v>1</v>
      </c>
      <c r="D54" s="19">
        <f t="shared" si="11"/>
        <v>2</v>
      </c>
      <c r="E54" s="20">
        <v>1</v>
      </c>
      <c r="F54" s="20">
        <v>2</v>
      </c>
      <c r="G54" s="19">
        <f t="shared" si="12"/>
        <v>3</v>
      </c>
      <c r="H54" s="19">
        <f t="shared" si="7"/>
        <v>5</v>
      </c>
      <c r="I54" s="37"/>
      <c r="J54" s="36"/>
      <c r="K54" s="36"/>
      <c r="L54" s="36"/>
      <c r="M54" s="36"/>
      <c r="N54" s="36"/>
      <c r="O54" s="36"/>
      <c r="P54" s="36"/>
    </row>
    <row r="55" spans="1:16" s="15" customFormat="1" ht="15" customHeight="1">
      <c r="A55" s="34" t="s">
        <v>21</v>
      </c>
      <c r="B55" s="20">
        <v>41</v>
      </c>
      <c r="C55" s="20">
        <v>26</v>
      </c>
      <c r="D55" s="19">
        <f t="shared" si="11"/>
        <v>67</v>
      </c>
      <c r="E55" s="20">
        <v>49</v>
      </c>
      <c r="F55" s="20">
        <v>107</v>
      </c>
      <c r="G55" s="19">
        <f t="shared" si="12"/>
        <v>156</v>
      </c>
      <c r="H55" s="19">
        <f t="shared" si="7"/>
        <v>223</v>
      </c>
      <c r="I55" s="33"/>
      <c r="J55" s="32"/>
      <c r="K55" s="32"/>
      <c r="L55" s="32"/>
      <c r="M55" s="32"/>
      <c r="N55" s="32"/>
      <c r="O55" s="32"/>
      <c r="P55" s="32"/>
    </row>
    <row r="56" spans="1:16" s="15" customFormat="1" ht="15" customHeight="1">
      <c r="A56" s="34" t="s">
        <v>20</v>
      </c>
      <c r="B56" s="20">
        <v>0</v>
      </c>
      <c r="C56" s="20">
        <v>0</v>
      </c>
      <c r="D56" s="19">
        <f t="shared" si="11"/>
        <v>0</v>
      </c>
      <c r="E56" s="20">
        <v>0</v>
      </c>
      <c r="F56" s="20">
        <v>2</v>
      </c>
      <c r="G56" s="19">
        <f t="shared" si="12"/>
        <v>2</v>
      </c>
      <c r="H56" s="19">
        <f t="shared" ref="H56:H73" si="13">+D56+G56</f>
        <v>2</v>
      </c>
      <c r="I56" s="33"/>
      <c r="J56" s="32"/>
      <c r="K56" s="32"/>
      <c r="L56" s="32"/>
      <c r="M56" s="32"/>
      <c r="N56" s="32"/>
      <c r="O56" s="32"/>
      <c r="P56" s="32"/>
    </row>
    <row r="57" spans="1:16" s="15" customFormat="1" ht="15" customHeight="1">
      <c r="A57" s="34" t="s">
        <v>19</v>
      </c>
      <c r="B57" s="20">
        <v>13</v>
      </c>
      <c r="C57" s="20">
        <v>22</v>
      </c>
      <c r="D57" s="19">
        <f t="shared" si="11"/>
        <v>35</v>
      </c>
      <c r="E57" s="20">
        <v>30</v>
      </c>
      <c r="F57" s="20">
        <v>40</v>
      </c>
      <c r="G57" s="19">
        <f t="shared" si="12"/>
        <v>70</v>
      </c>
      <c r="H57" s="19">
        <f t="shared" si="13"/>
        <v>105</v>
      </c>
      <c r="I57" s="33"/>
      <c r="J57" s="32"/>
      <c r="K57" s="32"/>
      <c r="L57" s="32"/>
      <c r="M57" s="32"/>
      <c r="N57" s="32"/>
      <c r="O57" s="32"/>
      <c r="P57" s="32"/>
    </row>
    <row r="58" spans="1:16" s="15" customFormat="1" ht="15" customHeight="1">
      <c r="A58" s="34" t="s">
        <v>18</v>
      </c>
      <c r="B58" s="20">
        <v>1</v>
      </c>
      <c r="C58" s="20">
        <v>3</v>
      </c>
      <c r="D58" s="19">
        <f t="shared" si="11"/>
        <v>4</v>
      </c>
      <c r="E58" s="20">
        <v>3</v>
      </c>
      <c r="F58" s="20">
        <v>3</v>
      </c>
      <c r="G58" s="19">
        <f t="shared" si="12"/>
        <v>6</v>
      </c>
      <c r="H58" s="19">
        <f t="shared" si="13"/>
        <v>10</v>
      </c>
      <c r="I58" s="33"/>
      <c r="J58" s="32"/>
      <c r="K58" s="32"/>
      <c r="L58" s="32"/>
      <c r="M58" s="32"/>
      <c r="N58" s="32"/>
      <c r="O58" s="32"/>
      <c r="P58" s="32"/>
    </row>
    <row r="59" spans="1:16" s="15" customFormat="1" ht="15" customHeight="1">
      <c r="A59" s="34" t="s">
        <v>14</v>
      </c>
      <c r="B59" s="20">
        <v>90</v>
      </c>
      <c r="C59" s="20">
        <v>86</v>
      </c>
      <c r="D59" s="19">
        <f t="shared" si="11"/>
        <v>176</v>
      </c>
      <c r="E59" s="20">
        <v>216</v>
      </c>
      <c r="F59" s="20">
        <v>314</v>
      </c>
      <c r="G59" s="19">
        <f t="shared" si="12"/>
        <v>530</v>
      </c>
      <c r="H59" s="19">
        <f t="shared" si="13"/>
        <v>706</v>
      </c>
      <c r="I59" s="33"/>
      <c r="J59" s="32"/>
      <c r="K59" s="32"/>
      <c r="L59" s="32"/>
      <c r="M59" s="32"/>
      <c r="N59" s="32"/>
      <c r="O59" s="32"/>
      <c r="P59" s="32"/>
    </row>
    <row r="60" spans="1:16" s="22" customFormat="1" ht="15" customHeight="1">
      <c r="A60" s="25" t="s">
        <v>17</v>
      </c>
      <c r="B60" s="24">
        <f>SUM(B61:B63)</f>
        <v>275</v>
      </c>
      <c r="C60" s="24">
        <f>SUM(C61:C63)</f>
        <v>253</v>
      </c>
      <c r="D60" s="24">
        <f>SUM(D61:D63)</f>
        <v>528</v>
      </c>
      <c r="E60" s="24">
        <f>SUM(E61:E63)</f>
        <v>767</v>
      </c>
      <c r="F60" s="24">
        <f>SUM(F61:F63)</f>
        <v>635</v>
      </c>
      <c r="G60" s="23">
        <f>SUM(E60:F60)</f>
        <v>1402</v>
      </c>
      <c r="H60" s="23">
        <f t="shared" si="13"/>
        <v>1930</v>
      </c>
    </row>
    <row r="61" spans="1:16" s="15" customFormat="1" ht="15" customHeight="1">
      <c r="A61" s="34" t="s">
        <v>16</v>
      </c>
      <c r="B61" s="20">
        <v>143</v>
      </c>
      <c r="C61" s="20">
        <v>115</v>
      </c>
      <c r="D61" s="19">
        <f>B61+C61</f>
        <v>258</v>
      </c>
      <c r="E61" s="20">
        <v>388</v>
      </c>
      <c r="F61" s="20">
        <v>337</v>
      </c>
      <c r="G61" s="19">
        <f>E61+F61</f>
        <v>725</v>
      </c>
      <c r="H61" s="19">
        <f t="shared" si="13"/>
        <v>983</v>
      </c>
      <c r="I61" s="33"/>
      <c r="J61" s="32"/>
      <c r="K61" s="32"/>
      <c r="L61" s="32"/>
      <c r="M61" s="32"/>
      <c r="N61" s="32"/>
      <c r="O61" s="32"/>
      <c r="P61" s="32"/>
    </row>
    <row r="62" spans="1:16" s="15" customFormat="1" ht="15" customHeight="1">
      <c r="A62" s="31" t="s">
        <v>15</v>
      </c>
      <c r="B62" s="20">
        <v>72</v>
      </c>
      <c r="C62" s="20">
        <v>65</v>
      </c>
      <c r="D62" s="19">
        <f>B62+C62</f>
        <v>137</v>
      </c>
      <c r="E62" s="20">
        <v>210</v>
      </c>
      <c r="F62" s="20">
        <v>116</v>
      </c>
      <c r="G62" s="19">
        <f>E62+F62</f>
        <v>326</v>
      </c>
      <c r="H62" s="19">
        <f t="shared" si="13"/>
        <v>463</v>
      </c>
      <c r="I62" s="33"/>
      <c r="J62" s="32"/>
      <c r="K62" s="32"/>
      <c r="L62" s="32"/>
      <c r="M62" s="32"/>
      <c r="N62" s="32"/>
      <c r="O62" s="32"/>
      <c r="P62" s="32"/>
    </row>
    <row r="63" spans="1:16" s="15" customFormat="1" ht="15" customHeight="1">
      <c r="A63" s="31" t="s">
        <v>14</v>
      </c>
      <c r="B63" s="20">
        <v>60</v>
      </c>
      <c r="C63" s="20">
        <v>73</v>
      </c>
      <c r="D63" s="19">
        <f>B63+C63</f>
        <v>133</v>
      </c>
      <c r="E63" s="20">
        <v>169</v>
      </c>
      <c r="F63" s="20">
        <v>182</v>
      </c>
      <c r="G63" s="19">
        <f>E63+F63</f>
        <v>351</v>
      </c>
      <c r="H63" s="19">
        <f t="shared" si="13"/>
        <v>484</v>
      </c>
      <c r="I63" s="33"/>
      <c r="J63" s="32"/>
      <c r="K63" s="32"/>
      <c r="L63" s="32"/>
      <c r="M63" s="32"/>
      <c r="N63" s="32"/>
      <c r="O63" s="32"/>
      <c r="P63" s="32"/>
    </row>
    <row r="64" spans="1:16" s="15" customFormat="1" ht="15" customHeight="1">
      <c r="A64" s="25" t="s">
        <v>13</v>
      </c>
      <c r="B64" s="24">
        <f>B65</f>
        <v>135</v>
      </c>
      <c r="C64" s="24">
        <f>C65</f>
        <v>161</v>
      </c>
      <c r="D64" s="24">
        <f>D65</f>
        <v>296</v>
      </c>
      <c r="E64" s="24">
        <f>E65</f>
        <v>192</v>
      </c>
      <c r="F64" s="24">
        <f>F65</f>
        <v>280</v>
      </c>
      <c r="G64" s="23">
        <f>SUM(E64:F64)</f>
        <v>472</v>
      </c>
      <c r="H64" s="23">
        <f t="shared" si="13"/>
        <v>768</v>
      </c>
      <c r="I64" s="33"/>
      <c r="J64" s="32"/>
      <c r="K64" s="32"/>
      <c r="L64" s="32"/>
      <c r="M64" s="32"/>
      <c r="N64" s="32"/>
      <c r="O64" s="32"/>
      <c r="P64" s="32"/>
    </row>
    <row r="65" spans="1:16" s="15" customFormat="1" ht="15" customHeight="1">
      <c r="A65" s="31" t="s">
        <v>12</v>
      </c>
      <c r="B65" s="20">
        <v>135</v>
      </c>
      <c r="C65" s="20">
        <v>161</v>
      </c>
      <c r="D65" s="19">
        <f>B65+C65</f>
        <v>296</v>
      </c>
      <c r="E65" s="20">
        <v>192</v>
      </c>
      <c r="F65" s="20">
        <v>280</v>
      </c>
      <c r="G65" s="19">
        <f>E65+F65</f>
        <v>472</v>
      </c>
      <c r="H65" s="19">
        <f t="shared" si="13"/>
        <v>768</v>
      </c>
      <c r="I65" s="33"/>
      <c r="J65" s="32"/>
      <c r="K65" s="32"/>
      <c r="L65" s="32"/>
      <c r="M65" s="32"/>
      <c r="N65" s="32"/>
      <c r="O65" s="32"/>
      <c r="P65" s="32"/>
    </row>
    <row r="66" spans="1:16" s="22" customFormat="1" ht="15" customHeight="1">
      <c r="A66" s="25" t="s">
        <v>11</v>
      </c>
      <c r="B66" s="29">
        <f>SUM(B67)</f>
        <v>553</v>
      </c>
      <c r="C66" s="29">
        <f>SUM(C67)</f>
        <v>637</v>
      </c>
      <c r="D66" s="29">
        <f>SUM(D67)</f>
        <v>1190</v>
      </c>
      <c r="E66" s="29">
        <f>SUM(E67)</f>
        <v>848</v>
      </c>
      <c r="F66" s="29">
        <f>SUM(F67)</f>
        <v>2157</v>
      </c>
      <c r="G66" s="23">
        <f>SUM(E66:F66)</f>
        <v>3005</v>
      </c>
      <c r="H66" s="23">
        <f t="shared" si="13"/>
        <v>4195</v>
      </c>
    </row>
    <row r="67" spans="1:16" s="15" customFormat="1" ht="15" customHeight="1">
      <c r="A67" s="31" t="s">
        <v>10</v>
      </c>
      <c r="B67" s="20">
        <v>553</v>
      </c>
      <c r="C67" s="20">
        <v>637</v>
      </c>
      <c r="D67" s="19">
        <f>B67+C67</f>
        <v>1190</v>
      </c>
      <c r="E67" s="20">
        <v>848</v>
      </c>
      <c r="F67" s="20">
        <v>2157</v>
      </c>
      <c r="G67" s="19">
        <f>E67+F67</f>
        <v>3005</v>
      </c>
      <c r="H67" s="19">
        <f t="shared" si="13"/>
        <v>4195</v>
      </c>
    </row>
    <row r="68" spans="1:16" s="15" customFormat="1" ht="15" customHeight="1">
      <c r="A68" s="25" t="s">
        <v>9</v>
      </c>
      <c r="B68" s="29">
        <f t="shared" ref="B68:G68" si="14">SUM(B69)</f>
        <v>49</v>
      </c>
      <c r="C68" s="29">
        <f t="shared" si="14"/>
        <v>43</v>
      </c>
      <c r="D68" s="29">
        <f t="shared" si="14"/>
        <v>92</v>
      </c>
      <c r="E68" s="29">
        <f t="shared" si="14"/>
        <v>15</v>
      </c>
      <c r="F68" s="29">
        <f t="shared" si="14"/>
        <v>22</v>
      </c>
      <c r="G68" s="29">
        <f t="shared" si="14"/>
        <v>37</v>
      </c>
      <c r="H68" s="23">
        <f t="shared" si="13"/>
        <v>129</v>
      </c>
    </row>
    <row r="69" spans="1:16" s="15" customFormat="1" ht="15" customHeight="1">
      <c r="A69" s="31" t="s">
        <v>8</v>
      </c>
      <c r="B69" s="20">
        <v>49</v>
      </c>
      <c r="C69" s="20">
        <v>43</v>
      </c>
      <c r="D69" s="19">
        <f>B69+C69</f>
        <v>92</v>
      </c>
      <c r="E69" s="20">
        <v>15</v>
      </c>
      <c r="F69" s="20">
        <v>22</v>
      </c>
      <c r="G69" s="19">
        <f>E69+F69</f>
        <v>37</v>
      </c>
      <c r="H69" s="19">
        <f t="shared" si="13"/>
        <v>129</v>
      </c>
    </row>
    <row r="70" spans="1:16" s="22" customFormat="1" ht="15" customHeight="1">
      <c r="A70" s="30" t="s">
        <v>7</v>
      </c>
      <c r="B70" s="29">
        <f t="shared" ref="B70:G70" si="15">SUM(B71)</f>
        <v>0</v>
      </c>
      <c r="C70" s="29">
        <f t="shared" si="15"/>
        <v>0</v>
      </c>
      <c r="D70" s="29">
        <f t="shared" si="15"/>
        <v>0</v>
      </c>
      <c r="E70" s="29">
        <f t="shared" si="15"/>
        <v>339</v>
      </c>
      <c r="F70" s="29">
        <f t="shared" si="15"/>
        <v>1565</v>
      </c>
      <c r="G70" s="29">
        <f t="shared" si="15"/>
        <v>1904</v>
      </c>
      <c r="H70" s="23">
        <f t="shared" si="13"/>
        <v>1904</v>
      </c>
    </row>
    <row r="71" spans="1:16" s="22" customFormat="1" ht="15" customHeight="1">
      <c r="A71" s="28" t="s">
        <v>6</v>
      </c>
      <c r="B71" s="27">
        <v>0</v>
      </c>
      <c r="C71" s="26">
        <v>0</v>
      </c>
      <c r="D71" s="19">
        <f>B71+C71</f>
        <v>0</v>
      </c>
      <c r="E71" s="20">
        <v>339</v>
      </c>
      <c r="F71" s="20">
        <v>1565</v>
      </c>
      <c r="G71" s="19">
        <f>E71+F71</f>
        <v>1904</v>
      </c>
      <c r="H71" s="19">
        <f t="shared" si="13"/>
        <v>1904</v>
      </c>
    </row>
    <row r="72" spans="1:16" s="22" customFormat="1" ht="15" customHeight="1">
      <c r="A72" s="25" t="s">
        <v>5</v>
      </c>
      <c r="B72" s="24">
        <f>SUM(B73)</f>
        <v>203</v>
      </c>
      <c r="C72" s="24">
        <f>SUM(C73)</f>
        <v>174</v>
      </c>
      <c r="D72" s="24">
        <f>SUM(D73)</f>
        <v>377</v>
      </c>
      <c r="E72" s="24">
        <f>SUM(E73)</f>
        <v>113</v>
      </c>
      <c r="F72" s="24">
        <f>SUM(F73)</f>
        <v>679</v>
      </c>
      <c r="G72" s="23">
        <f>SUM(E72:F72)</f>
        <v>792</v>
      </c>
      <c r="H72" s="23">
        <f t="shared" si="13"/>
        <v>1169</v>
      </c>
    </row>
    <row r="73" spans="1:16" s="15" customFormat="1" ht="15" customHeight="1">
      <c r="A73" s="21" t="s">
        <v>4</v>
      </c>
      <c r="B73" s="20">
        <v>203</v>
      </c>
      <c r="C73" s="20">
        <v>174</v>
      </c>
      <c r="D73" s="19">
        <f>B73+C73</f>
        <v>377</v>
      </c>
      <c r="E73" s="20">
        <v>113</v>
      </c>
      <c r="F73" s="20">
        <v>679</v>
      </c>
      <c r="G73" s="19">
        <f>E73+F73</f>
        <v>792</v>
      </c>
      <c r="H73" s="19">
        <f t="shared" si="13"/>
        <v>1169</v>
      </c>
      <c r="J73" s="5"/>
    </row>
    <row r="74" spans="1:16" ht="9" customHeight="1">
      <c r="A74" s="15"/>
      <c r="B74" s="19"/>
      <c r="C74" s="19"/>
      <c r="D74" s="19"/>
      <c r="E74" s="19"/>
      <c r="F74" s="19"/>
      <c r="G74" s="19"/>
      <c r="H74" s="18"/>
    </row>
    <row r="75" spans="1:16" ht="15" customHeight="1">
      <c r="A75" s="17" t="s">
        <v>3</v>
      </c>
      <c r="B75" s="16">
        <f t="shared" ref="B75:G75" si="16">SUM(B8,B28)</f>
        <v>5069</v>
      </c>
      <c r="C75" s="16">
        <f t="shared" si="16"/>
        <v>5370</v>
      </c>
      <c r="D75" s="16">
        <f t="shared" si="16"/>
        <v>10439</v>
      </c>
      <c r="E75" s="16">
        <f t="shared" si="16"/>
        <v>12122</v>
      </c>
      <c r="F75" s="16">
        <f t="shared" si="16"/>
        <v>14979</v>
      </c>
      <c r="G75" s="16">
        <f t="shared" si="16"/>
        <v>27101</v>
      </c>
      <c r="H75" s="16">
        <f>+D75+G75</f>
        <v>37540</v>
      </c>
    </row>
    <row r="76" spans="1:16" ht="12.75" customHeight="1">
      <c r="A76" s="15"/>
      <c r="B76" s="5"/>
      <c r="C76" s="5"/>
      <c r="D76" s="5"/>
      <c r="E76" s="14"/>
      <c r="F76" s="5"/>
      <c r="G76" s="5"/>
      <c r="H76" s="5"/>
    </row>
    <row r="77" spans="1:16">
      <c r="A77" s="54" t="s">
        <v>2</v>
      </c>
      <c r="B77" s="54"/>
      <c r="C77" s="54"/>
      <c r="D77" s="54"/>
      <c r="E77" s="54"/>
      <c r="F77" s="54"/>
      <c r="G77" s="54"/>
      <c r="H77" s="54"/>
    </row>
    <row r="78" spans="1:16">
      <c r="A78" s="13" t="s">
        <v>1</v>
      </c>
      <c r="B78" s="12"/>
      <c r="C78" s="12"/>
      <c r="D78" s="12"/>
      <c r="E78" s="12"/>
      <c r="F78" s="12"/>
      <c r="G78" s="12"/>
      <c r="H78" s="12"/>
    </row>
    <row r="79" spans="1:16">
      <c r="A79" s="11"/>
      <c r="B79" s="9"/>
      <c r="C79" s="9"/>
      <c r="D79" s="9"/>
      <c r="E79" s="10"/>
      <c r="F79" s="9"/>
      <c r="G79" s="9"/>
    </row>
    <row r="80" spans="1:16" ht="12" customHeight="1">
      <c r="A80" s="8" t="s">
        <v>0</v>
      </c>
      <c r="B80" s="6"/>
      <c r="C80" s="6"/>
      <c r="D80" s="6"/>
      <c r="E80" s="7"/>
      <c r="F80" s="6"/>
      <c r="G80" s="6"/>
      <c r="H80" s="5"/>
    </row>
    <row r="227" spans="2:8" ht="9" customHeight="1">
      <c r="B227" s="1"/>
      <c r="C227" s="1"/>
      <c r="D227" s="1"/>
      <c r="E227" s="4"/>
      <c r="F227" s="1"/>
      <c r="G227" s="1"/>
      <c r="H227" s="1"/>
    </row>
    <row r="228" spans="2:8" ht="13.5" customHeight="1">
      <c r="B228" s="1"/>
      <c r="C228" s="1"/>
      <c r="D228" s="1"/>
      <c r="E228" s="4"/>
      <c r="F228" s="1"/>
      <c r="G228" s="1"/>
      <c r="H228" s="1"/>
    </row>
    <row r="229" spans="2:8" ht="8.25" customHeight="1">
      <c r="B229" s="1"/>
      <c r="C229" s="1"/>
      <c r="D229" s="1"/>
      <c r="E229" s="4"/>
      <c r="F229" s="1"/>
      <c r="G229" s="1"/>
      <c r="H229" s="1"/>
    </row>
  </sheetData>
  <mergeCells count="7">
    <mergeCell ref="A77:H77"/>
    <mergeCell ref="A1:H1"/>
    <mergeCell ref="A2:H2"/>
    <mergeCell ref="A3:H3"/>
    <mergeCell ref="A5:A6"/>
    <mergeCell ref="B5:D5"/>
    <mergeCell ref="E5:G5"/>
  </mergeCells>
  <printOptions horizontalCentered="1"/>
  <pageMargins left="0.59" right="0.59" top="0.59" bottom="0.59" header="0.39000000000000007" footer="0.39000000000000007"/>
  <pageSetup scale="5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suayed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jrivera@unam.mx</cp:lastModifiedBy>
  <dcterms:created xsi:type="dcterms:W3CDTF">2020-05-19T19:19:11Z</dcterms:created>
  <dcterms:modified xsi:type="dcterms:W3CDTF">2020-06-29T21:05:02Z</dcterms:modified>
</cp:coreProperties>
</file>