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i" sheetId="1" r:id="rId1"/>
  </sheets>
  <externalReferences>
    <externalReference r:id="rId2"/>
    <externalReference r:id="rId3"/>
  </externalReferences>
  <definedNames>
    <definedName name="_xlnm.Database">#REF!</definedName>
    <definedName name="Excel_BuiltIn_Database">#REF!</definedName>
  </definedNames>
  <calcPr calcId="125725" concurrentCalc="0"/>
</workbook>
</file>

<file path=xl/calcChain.xml><?xml version="1.0" encoding="utf-8"?>
<calcChain xmlns="http://schemas.openxmlformats.org/spreadsheetml/2006/main">
  <c r="B7" i="1"/>
  <c r="B6"/>
  <c r="C7"/>
  <c r="C6"/>
  <c r="D7"/>
  <c r="D6"/>
  <c r="E7"/>
  <c r="E6"/>
  <c r="F6"/>
  <c r="G6"/>
  <c r="H6"/>
  <c r="I6"/>
  <c r="J6"/>
  <c r="K6"/>
  <c r="L6"/>
  <c r="M6"/>
  <c r="N6"/>
  <c r="O6"/>
  <c r="P6"/>
  <c r="Q6"/>
  <c r="R6"/>
  <c r="S6"/>
  <c r="B10"/>
  <c r="B9"/>
  <c r="C10"/>
  <c r="C9"/>
  <c r="D10"/>
  <c r="D9"/>
  <c r="E10"/>
  <c r="E9"/>
  <c r="F9"/>
  <c r="G9"/>
  <c r="H9"/>
  <c r="I9"/>
  <c r="J9"/>
  <c r="K9"/>
  <c r="L9"/>
  <c r="M9"/>
  <c r="N9"/>
  <c r="O9"/>
  <c r="P9"/>
  <c r="Q9"/>
  <c r="R9"/>
  <c r="S9"/>
  <c r="B13"/>
  <c r="B12"/>
  <c r="C13"/>
  <c r="C12"/>
  <c r="D13"/>
  <c r="D12"/>
  <c r="E13"/>
  <c r="E12"/>
  <c r="F12"/>
  <c r="G12"/>
  <c r="H12"/>
  <c r="I12"/>
  <c r="J12"/>
  <c r="K12"/>
  <c r="L12"/>
  <c r="M12"/>
  <c r="N12"/>
  <c r="O12"/>
  <c r="P12"/>
  <c r="Q12"/>
  <c r="R12"/>
  <c r="S12"/>
</calcChain>
</file>

<file path=xl/sharedStrings.xml><?xml version="1.0" encoding="utf-8"?>
<sst xmlns="http://schemas.openxmlformats.org/spreadsheetml/2006/main" count="34" uniqueCount="29">
  <si>
    <t>FUENTE: Dirección General de Incorporación y Revalidación de Estudios, UNAM.</t>
  </si>
  <si>
    <t>-</t>
  </si>
  <si>
    <t>Sedes</t>
  </si>
  <si>
    <t>Instituciones</t>
  </si>
  <si>
    <t>Licenciatura</t>
  </si>
  <si>
    <t>Bachillerato</t>
  </si>
  <si>
    <t>Alumnos</t>
  </si>
  <si>
    <t>Profesores</t>
  </si>
  <si>
    <t>Planes de estudio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</si>
  <si>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</si>
  <si>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</si>
  <si>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</si>
  <si>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</si>
  <si>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</si>
  <si>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</si>
  <si>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</si>
  <si>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</si>
  <si>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</si>
  <si>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</si>
  <si>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</si>
  <si>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</si>
  <si>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</si>
  <si>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</si>
  <si>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</si>
  <si>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</si>
  <si>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</si>
  <si>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</si>
  <si>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2000-2017</t>
  </si>
  <si>
    <t>UNAM. SISTEMA INCORPORADO</t>
  </si>
</sst>
</file>

<file path=xl/styles.xml><?xml version="1.0" encoding="utf-8"?>
<styleSheet xmlns="http://schemas.openxmlformats.org/spreadsheetml/2006/main">
  <numFmts count="1">
    <numFmt numFmtId="164" formatCode="_-[$€-2]* #,##0.00_-;\-[$€-2]* #,##0.00_-;_-[$€-2]* \-??_-"/>
  </numFmts>
  <fonts count="9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2">
    <xf numFmtId="0" fontId="0" fillId="0" borderId="0"/>
    <xf numFmtId="0" fontId="8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indent="1"/>
    </xf>
    <xf numFmtId="0" fontId="4" fillId="0" borderId="0" xfId="0" applyFont="1"/>
    <xf numFmtId="0" fontId="3" fillId="0" borderId="1" xfId="0" applyFont="1" applyBorder="1" applyAlignment="1">
      <alignment horizontal="right" indent="1"/>
    </xf>
    <xf numFmtId="0" fontId="3" fillId="0" borderId="1" xfId="0" applyFont="1" applyBorder="1"/>
    <xf numFmtId="3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/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2">
    <cellStyle name="Buena 2" xfId="1"/>
    <cellStyle name="Euro" xfId="2"/>
    <cellStyle name="Normal" xfId="0" builtinId="0"/>
    <cellStyle name="Normal 2" xfId="3"/>
    <cellStyle name="Normal 2 2" xfId="4"/>
    <cellStyle name="Normal 2 3" xfId="5"/>
    <cellStyle name="Normal 2 3 2" xfId="6"/>
    <cellStyle name="Normal 2_c23 programas dgapa proyectos" xfId="7"/>
    <cellStyle name="Normal 3" xfId="8"/>
    <cellStyle name="Normal 3 2" xfId="9"/>
    <cellStyle name="Porcentual 2" xfId="10"/>
    <cellStyle name="Porcentual 2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Macintosh%20HDUsers\jaimeescamilla\Desktop\unam%20series%20estadi&#769;sticas%202000-2016%2030abr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Users\HP\Desktop\UNAM2016\valida2016\agendaxls_revisada\6%20series\series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Índice"/>
      <sheetName val="demanda bach"/>
      <sheetName val="demanda lic"/>
      <sheetName val="pobl escolar"/>
      <sheetName val="pobl posgr"/>
      <sheetName val="pobl lic"/>
      <sheetName val="pobl bach"/>
      <sheetName val="pobl SUAyED"/>
      <sheetName val="egresados"/>
      <sheetName val="titulación"/>
      <sheetName val="planes est"/>
      <sheetName val="posgr PNPC"/>
      <sheetName val="becarios prog"/>
      <sheetName val="becarios nivel"/>
      <sheetName val="sist incor"/>
      <sheetName val="educ cont"/>
      <sheetName val="cepe"/>
      <sheetName val="serv social"/>
      <sheetName val="pers acad"/>
      <sheetName val="pers acad TC"/>
      <sheetName val="nombr pa"/>
      <sheetName val="pa sedes forá"/>
      <sheetName val="rec y estímulos pa"/>
      <sheetName val="actual y sup pa"/>
      <sheetName val="formación pa"/>
      <sheetName val="apoyos pi"/>
      <sheetName val="becas posdoc"/>
      <sheetName val="SNI"/>
      <sheetName val="SNI nivel "/>
      <sheetName val="productos Inv"/>
      <sheetName val="tesis inv"/>
      <sheetName val="ISI"/>
      <sheetName val="act sub dif cult"/>
      <sheetName val="asis sub dif cult"/>
      <sheetName val="func CCU"/>
      <sheetName val="asist CCU"/>
      <sheetName val="acerv esp"/>
      <sheetName val="prod edit"/>
      <sheetName val="serv biblio"/>
      <sheetName val="serv cómputo"/>
      <sheetName val="área const"/>
      <sheetName val="presupuesto"/>
      <sheetName val="gasto alumno"/>
      <sheetName val="población 1924-1969"/>
      <sheetName val="población 1970-2016"/>
      <sheetName val="población 1987-2016"/>
      <sheetName val="poblacion bach 1924-2016"/>
      <sheetName val="pi 1924-2016"/>
      <sheetName val="titulación 1924-2015"/>
      <sheetName val="tit dip exagra 1924-2015"/>
      <sheetName val="demanda 1975-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blación"/>
      <sheetName val="egreso"/>
      <sheetName val="planes"/>
      <sheetName val="educ cont"/>
      <sheetName val="si"/>
      <sheetName val="cepe"/>
      <sheetName val="sni"/>
      <sheetName val="productos inv"/>
      <sheetName val="dc act y asist"/>
      <sheetName val="ccu func y asist"/>
      <sheetName val="acervos"/>
      <sheetName val="becarios"/>
      <sheetName val="prod editorial"/>
      <sheetName val="serv biblio"/>
      <sheetName val="serv cómputo"/>
      <sheetName val="area const"/>
      <sheetName val="presupuesto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"/>
  <sheetViews>
    <sheetView tabSelected="1" zoomScaleNormal="100" workbookViewId="0">
      <selection sqref="A1:S1"/>
    </sheetView>
  </sheetViews>
  <sheetFormatPr baseColWidth="10" defaultRowHeight="12.75"/>
  <cols>
    <col min="1" max="1" width="21.85546875" style="1" customWidth="1"/>
    <col min="2" max="13" width="11.42578125" style="1" customWidth="1"/>
    <col min="14" max="16384" width="11.42578125" style="1"/>
  </cols>
  <sheetData>
    <row r="1" spans="1:19" ht="15" customHeight="1">
      <c r="A1" s="17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5" customHeight="1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5"/>
    </row>
    <row r="4" spans="1:19" ht="15" customHeight="1">
      <c r="A4" s="14"/>
      <c r="B4" s="13" t="s">
        <v>26</v>
      </c>
      <c r="C4" s="13" t="s">
        <v>25</v>
      </c>
      <c r="D4" s="13" t="s">
        <v>24</v>
      </c>
      <c r="E4" s="13" t="s">
        <v>23</v>
      </c>
      <c r="F4" s="13" t="s">
        <v>22</v>
      </c>
      <c r="G4" s="13" t="s">
        <v>21</v>
      </c>
      <c r="H4" s="13" t="s">
        <v>20</v>
      </c>
      <c r="I4" s="13" t="s">
        <v>19</v>
      </c>
      <c r="J4" s="13" t="s">
        <v>18</v>
      </c>
      <c r="K4" s="13" t="s">
        <v>17</v>
      </c>
      <c r="L4" s="13" t="s">
        <v>16</v>
      </c>
      <c r="M4" s="13" t="s">
        <v>15</v>
      </c>
      <c r="N4" s="13" t="s">
        <v>14</v>
      </c>
      <c r="O4" s="13" t="s">
        <v>13</v>
      </c>
      <c r="P4" s="13" t="s">
        <v>12</v>
      </c>
      <c r="Q4" s="13" t="s">
        <v>11</v>
      </c>
      <c r="R4" s="13" t="s">
        <v>10</v>
      </c>
      <c r="S4" s="13" t="s">
        <v>9</v>
      </c>
    </row>
    <row r="5" spans="1:19" ht="9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9" ht="15" customHeight="1">
      <c r="A6" s="7" t="s">
        <v>8</v>
      </c>
      <c r="B6" s="6">
        <f>SUM(B7:B8)</f>
        <v>553</v>
      </c>
      <c r="C6" s="6">
        <f>SUM(C7:C8)</f>
        <v>570</v>
      </c>
      <c r="D6" s="6">
        <f>SUM(D7:D8)</f>
        <v>575</v>
      </c>
      <c r="E6" s="6">
        <f>SUM(E7:E8)</f>
        <v>568</v>
      </c>
      <c r="F6" s="6">
        <f>SUM(F7:F8)</f>
        <v>526</v>
      </c>
      <c r="G6" s="6">
        <f>SUM(G7:G8)</f>
        <v>512</v>
      </c>
      <c r="H6" s="6">
        <f>SUM(H7:H8)</f>
        <v>492</v>
      </c>
      <c r="I6" s="6">
        <f>SUM(I7:I8)</f>
        <v>473</v>
      </c>
      <c r="J6" s="6">
        <f>SUM(J7:J8)</f>
        <v>463</v>
      </c>
      <c r="K6" s="6">
        <f>SUM(K7:K8)</f>
        <v>457</v>
      </c>
      <c r="L6" s="6">
        <f>SUM(L7:L8)</f>
        <v>468</v>
      </c>
      <c r="M6" s="6">
        <f>SUM(M7:M8)</f>
        <v>466</v>
      </c>
      <c r="N6" s="6">
        <f>SUM(N7:N8)</f>
        <v>477</v>
      </c>
      <c r="O6" s="6">
        <f>SUM(O7:O8)</f>
        <v>490</v>
      </c>
      <c r="P6" s="6">
        <f>SUM(P7:P8)</f>
        <v>497</v>
      </c>
      <c r="Q6" s="6">
        <f>SUM(Q7:Q8)</f>
        <v>492</v>
      </c>
      <c r="R6" s="6">
        <f>SUM(R7:R8)</f>
        <v>499</v>
      </c>
      <c r="S6" s="6">
        <f>SUM(S7:S8)</f>
        <v>520</v>
      </c>
    </row>
    <row r="7" spans="1:19" ht="15" customHeight="1">
      <c r="A7" s="11" t="s">
        <v>5</v>
      </c>
      <c r="B7" s="8">
        <f>281+60</f>
        <v>341</v>
      </c>
      <c r="C7" s="8">
        <f>273+56</f>
        <v>329</v>
      </c>
      <c r="D7" s="8">
        <f>276+59</f>
        <v>335</v>
      </c>
      <c r="E7" s="8">
        <f>272+64</f>
        <v>336</v>
      </c>
      <c r="F7" s="8">
        <v>331</v>
      </c>
      <c r="G7" s="8">
        <v>319</v>
      </c>
      <c r="H7" s="8">
        <v>316</v>
      </c>
      <c r="I7" s="8">
        <v>310</v>
      </c>
      <c r="J7" s="8">
        <v>307</v>
      </c>
      <c r="K7" s="8">
        <v>308</v>
      </c>
      <c r="L7" s="8">
        <v>313</v>
      </c>
      <c r="M7" s="8">
        <v>307</v>
      </c>
      <c r="N7" s="8">
        <v>309</v>
      </c>
      <c r="O7" s="1">
        <v>314</v>
      </c>
      <c r="P7" s="1">
        <v>313</v>
      </c>
      <c r="Q7" s="1">
        <v>305</v>
      </c>
      <c r="R7" s="1">
        <v>306</v>
      </c>
      <c r="S7" s="1">
        <v>308</v>
      </c>
    </row>
    <row r="8" spans="1:19" ht="15" customHeight="1">
      <c r="A8" s="11" t="s">
        <v>4</v>
      </c>
      <c r="B8" s="8">
        <v>212</v>
      </c>
      <c r="C8" s="8">
        <v>241</v>
      </c>
      <c r="D8" s="8">
        <v>240</v>
      </c>
      <c r="E8" s="8">
        <v>232</v>
      </c>
      <c r="F8" s="8">
        <v>195</v>
      </c>
      <c r="G8" s="8">
        <v>193</v>
      </c>
      <c r="H8" s="8">
        <v>176</v>
      </c>
      <c r="I8" s="8">
        <v>163</v>
      </c>
      <c r="J8" s="8">
        <v>156</v>
      </c>
      <c r="K8" s="8">
        <v>149</v>
      </c>
      <c r="L8" s="8">
        <v>155</v>
      </c>
      <c r="M8" s="8">
        <v>159</v>
      </c>
      <c r="N8" s="8">
        <v>168</v>
      </c>
      <c r="O8" s="1">
        <v>176</v>
      </c>
      <c r="P8" s="1">
        <v>184</v>
      </c>
      <c r="Q8" s="1">
        <v>187</v>
      </c>
      <c r="R8" s="1">
        <v>193</v>
      </c>
      <c r="S8" s="1">
        <v>212</v>
      </c>
    </row>
    <row r="9" spans="1:19" s="10" customFormat="1" ht="15" customHeight="1">
      <c r="A9" s="7" t="s">
        <v>7</v>
      </c>
      <c r="B9" s="6">
        <f>SUM(B10:B11)</f>
        <v>10880</v>
      </c>
      <c r="C9" s="6">
        <f>SUM(C10:C11)</f>
        <v>11440</v>
      </c>
      <c r="D9" s="6">
        <f>SUM(D10:D11)</f>
        <v>11851</v>
      </c>
      <c r="E9" s="6">
        <f>SUM(E10:E11)</f>
        <v>11945</v>
      </c>
      <c r="F9" s="6">
        <f>SUM(F10:F11)</f>
        <v>12009</v>
      </c>
      <c r="G9" s="6">
        <f>SUM(G10:G11)</f>
        <v>10530</v>
      </c>
      <c r="H9" s="6">
        <f>SUM(H10:H11)</f>
        <v>11611</v>
      </c>
      <c r="I9" s="6">
        <f>SUM(I10:I11)</f>
        <v>11279</v>
      </c>
      <c r="J9" s="6">
        <f>SUM(J10:J11)</f>
        <v>10800</v>
      </c>
      <c r="K9" s="6">
        <f>SUM(K10:K11)</f>
        <v>10202</v>
      </c>
      <c r="L9" s="6">
        <f>SUM(L10:L11)</f>
        <v>9963</v>
      </c>
      <c r="M9" s="6">
        <f>SUM(M10:M11)</f>
        <v>9083</v>
      </c>
      <c r="N9" s="6">
        <f>SUM(N10:N11)</f>
        <v>9679</v>
      </c>
      <c r="O9" s="6">
        <f>SUM(O10:O11)</f>
        <v>9696</v>
      </c>
      <c r="P9" s="6">
        <f>SUM(P10:P11)</f>
        <v>9021</v>
      </c>
      <c r="Q9" s="6">
        <f>SUM(Q10:Q11)</f>
        <v>9144</v>
      </c>
      <c r="R9" s="6">
        <f>SUM(R10:R11)</f>
        <v>9036</v>
      </c>
      <c r="S9" s="6">
        <f>SUM(S10:S11)</f>
        <v>9490</v>
      </c>
    </row>
    <row r="10" spans="1:19" ht="15" customHeight="1">
      <c r="A10" s="11" t="s">
        <v>5</v>
      </c>
      <c r="B10" s="8">
        <f>7286+967</f>
        <v>8253</v>
      </c>
      <c r="C10" s="8">
        <f>7637+996</f>
        <v>8633</v>
      </c>
      <c r="D10" s="8">
        <f>7700+1034</f>
        <v>8734</v>
      </c>
      <c r="E10" s="8">
        <f>7608+995</f>
        <v>8603</v>
      </c>
      <c r="F10" s="8">
        <v>8650</v>
      </c>
      <c r="G10" s="8">
        <v>7827</v>
      </c>
      <c r="H10" s="8">
        <v>8375</v>
      </c>
      <c r="I10" s="8">
        <v>8257</v>
      </c>
      <c r="J10" s="8">
        <v>7971</v>
      </c>
      <c r="K10" s="8">
        <v>7546</v>
      </c>
      <c r="L10" s="8">
        <v>7515</v>
      </c>
      <c r="M10" s="8">
        <v>6813</v>
      </c>
      <c r="N10" s="8">
        <v>7132</v>
      </c>
      <c r="O10" s="8">
        <v>7084</v>
      </c>
      <c r="P10" s="8">
        <v>6633</v>
      </c>
      <c r="Q10" s="8">
        <v>6559</v>
      </c>
      <c r="R10" s="8">
        <v>6513</v>
      </c>
      <c r="S10" s="8">
        <v>6597</v>
      </c>
    </row>
    <row r="11" spans="1:19" ht="15" customHeight="1">
      <c r="A11" s="11" t="s">
        <v>4</v>
      </c>
      <c r="B11" s="8">
        <v>2627</v>
      </c>
      <c r="C11" s="8">
        <v>2807</v>
      </c>
      <c r="D11" s="8">
        <v>3117</v>
      </c>
      <c r="E11" s="8">
        <v>3342</v>
      </c>
      <c r="F11" s="8">
        <v>3359</v>
      </c>
      <c r="G11" s="8">
        <v>2703</v>
      </c>
      <c r="H11" s="8">
        <v>3236</v>
      </c>
      <c r="I11" s="8">
        <v>3022</v>
      </c>
      <c r="J11" s="8">
        <v>2829</v>
      </c>
      <c r="K11" s="8">
        <v>2656</v>
      </c>
      <c r="L11" s="8">
        <v>2448</v>
      </c>
      <c r="M11" s="8">
        <v>2270</v>
      </c>
      <c r="N11" s="8">
        <v>2547</v>
      </c>
      <c r="O11" s="8">
        <v>2612</v>
      </c>
      <c r="P11" s="8">
        <v>2388</v>
      </c>
      <c r="Q11" s="8">
        <v>2585</v>
      </c>
      <c r="R11" s="8">
        <v>2523</v>
      </c>
      <c r="S11" s="8">
        <v>2893</v>
      </c>
    </row>
    <row r="12" spans="1:19" s="10" customFormat="1" ht="15" customHeight="1">
      <c r="A12" s="7" t="s">
        <v>6</v>
      </c>
      <c r="B12" s="6">
        <f>SUM(B13:B14)</f>
        <v>102831</v>
      </c>
      <c r="C12" s="6">
        <f>SUM(C13:C14)</f>
        <v>103249</v>
      </c>
      <c r="D12" s="6">
        <f>SUM(D13:D14)</f>
        <v>104237</v>
      </c>
      <c r="E12" s="6">
        <f>SUM(E13:E14)</f>
        <v>102168</v>
      </c>
      <c r="F12" s="6">
        <f>+F13+F14</f>
        <v>99178</v>
      </c>
      <c r="G12" s="6">
        <f>+G13+G14</f>
        <v>94090</v>
      </c>
      <c r="H12" s="6">
        <f>+H13+H14</f>
        <v>90368</v>
      </c>
      <c r="I12" s="6">
        <f>+I13+I14</f>
        <v>86694</v>
      </c>
      <c r="J12" s="6">
        <f>+J13+J14</f>
        <v>83325</v>
      </c>
      <c r="K12" s="6">
        <f>+K13+K14</f>
        <v>77941</v>
      </c>
      <c r="L12" s="6">
        <f>+L13+L14</f>
        <v>70037</v>
      </c>
      <c r="M12" s="6">
        <f>+M13+M14</f>
        <v>74473</v>
      </c>
      <c r="N12" s="6">
        <f>+N13+N14</f>
        <v>70413</v>
      </c>
      <c r="O12" s="6">
        <f>+O13+O14</f>
        <v>71022</v>
      </c>
      <c r="P12" s="6">
        <f>+P13+P14</f>
        <v>73581</v>
      </c>
      <c r="Q12" s="6">
        <f>+Q13+Q14</f>
        <v>73680</v>
      </c>
      <c r="R12" s="6">
        <f>+R13+R14</f>
        <v>70483</v>
      </c>
      <c r="S12" s="6">
        <f>+S13+S14</f>
        <v>77987</v>
      </c>
    </row>
    <row r="13" spans="1:19" ht="15" customHeight="1">
      <c r="A13" s="9" t="s">
        <v>5</v>
      </c>
      <c r="B13" s="8">
        <f>77841+10132</f>
        <v>87973</v>
      </c>
      <c r="C13" s="8">
        <f>77635+10111</f>
        <v>87746</v>
      </c>
      <c r="D13" s="8">
        <f>78326+9975</f>
        <v>88301</v>
      </c>
      <c r="E13" s="8">
        <f>75753+9679</f>
        <v>85432</v>
      </c>
      <c r="F13" s="8">
        <v>82579</v>
      </c>
      <c r="G13" s="8">
        <v>77608</v>
      </c>
      <c r="H13" s="8">
        <v>74526</v>
      </c>
      <c r="I13" s="8">
        <v>71115</v>
      </c>
      <c r="J13" s="8">
        <v>68401</v>
      </c>
      <c r="K13" s="8">
        <v>63635</v>
      </c>
      <c r="L13" s="8">
        <v>56019</v>
      </c>
      <c r="M13" s="8">
        <v>59204</v>
      </c>
      <c r="N13" s="8">
        <v>54594</v>
      </c>
      <c r="O13" s="8">
        <v>54139</v>
      </c>
      <c r="P13" s="8">
        <v>55404</v>
      </c>
      <c r="Q13" s="8">
        <v>54556</v>
      </c>
      <c r="R13" s="8">
        <v>53135</v>
      </c>
      <c r="S13" s="8">
        <v>57493</v>
      </c>
    </row>
    <row r="14" spans="1:19" ht="15" customHeight="1">
      <c r="A14" s="9" t="s">
        <v>4</v>
      </c>
      <c r="B14" s="8">
        <v>14858</v>
      </c>
      <c r="C14" s="8">
        <v>15503</v>
      </c>
      <c r="D14" s="8">
        <v>15936</v>
      </c>
      <c r="E14" s="8">
        <v>16736</v>
      </c>
      <c r="F14" s="8">
        <v>16599</v>
      </c>
      <c r="G14" s="8">
        <v>16482</v>
      </c>
      <c r="H14" s="8">
        <v>15842</v>
      </c>
      <c r="I14" s="8">
        <v>15579</v>
      </c>
      <c r="J14" s="8">
        <v>14924</v>
      </c>
      <c r="K14" s="8">
        <v>14306</v>
      </c>
      <c r="L14" s="8">
        <v>14018</v>
      </c>
      <c r="M14" s="8">
        <v>15269</v>
      </c>
      <c r="N14" s="8">
        <v>15819</v>
      </c>
      <c r="O14" s="8">
        <v>16883</v>
      </c>
      <c r="P14" s="8">
        <v>18177</v>
      </c>
      <c r="Q14" s="8">
        <v>19124</v>
      </c>
      <c r="R14" s="8">
        <v>17348</v>
      </c>
      <c r="S14" s="8">
        <v>20494</v>
      </c>
    </row>
    <row r="15" spans="1:19" ht="15" customHeight="1">
      <c r="A15" s="7" t="s">
        <v>3</v>
      </c>
      <c r="B15" s="6" t="s">
        <v>1</v>
      </c>
      <c r="C15" s="6">
        <v>343</v>
      </c>
      <c r="D15" s="6">
        <v>339</v>
      </c>
      <c r="E15" s="6">
        <v>337</v>
      </c>
      <c r="F15" s="6">
        <v>330</v>
      </c>
      <c r="G15" s="6">
        <v>321</v>
      </c>
      <c r="H15" s="6">
        <v>318</v>
      </c>
      <c r="I15" s="6">
        <v>310</v>
      </c>
      <c r="J15" s="6">
        <v>311</v>
      </c>
      <c r="K15" s="6">
        <v>307</v>
      </c>
      <c r="L15" s="6">
        <v>309</v>
      </c>
      <c r="M15" s="6">
        <v>313</v>
      </c>
      <c r="N15" s="6">
        <v>313</v>
      </c>
      <c r="O15" s="6">
        <v>311</v>
      </c>
      <c r="P15" s="6">
        <v>309</v>
      </c>
      <c r="Q15" s="6">
        <v>308</v>
      </c>
      <c r="R15" s="6">
        <v>309</v>
      </c>
      <c r="S15" s="6">
        <v>316</v>
      </c>
    </row>
    <row r="16" spans="1:19" ht="15" customHeight="1">
      <c r="A16" s="7" t="s">
        <v>2</v>
      </c>
      <c r="B16" s="6" t="s">
        <v>1</v>
      </c>
      <c r="C16" s="6">
        <v>373</v>
      </c>
      <c r="D16" s="6">
        <v>370</v>
      </c>
      <c r="E16" s="6">
        <v>371</v>
      </c>
      <c r="F16" s="6">
        <v>361</v>
      </c>
      <c r="G16" s="6">
        <v>355</v>
      </c>
      <c r="H16" s="6">
        <v>352</v>
      </c>
      <c r="I16" s="6">
        <v>343</v>
      </c>
      <c r="J16" s="6">
        <v>344</v>
      </c>
      <c r="K16" s="6">
        <v>340</v>
      </c>
      <c r="L16" s="6">
        <v>342</v>
      </c>
      <c r="M16" s="6">
        <v>344</v>
      </c>
      <c r="N16" s="6">
        <v>344</v>
      </c>
      <c r="O16" s="6">
        <v>349</v>
      </c>
      <c r="P16" s="6">
        <v>347</v>
      </c>
      <c r="Q16" s="6">
        <v>345</v>
      </c>
      <c r="R16" s="6">
        <v>347</v>
      </c>
      <c r="S16" s="6">
        <v>360</v>
      </c>
    </row>
    <row r="17" spans="1:18" ht="9" customHeight="1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8">
      <c r="A19" s="3" t="s">
        <v>0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8"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8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8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8"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8"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8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8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8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8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8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8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8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8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3:12"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3:12"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2">
    <mergeCell ref="A1:S1"/>
    <mergeCell ref="A2:S2"/>
  </mergeCells>
  <printOptions horizontalCentered="1"/>
  <pageMargins left="0.39000000000000007" right="0.39000000000000007" top="0.59" bottom="0.59" header="0.51" footer="0.51"/>
  <pageSetup scale="50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2017-06-09T03:10:00Z</dcterms:created>
  <dcterms:modified xsi:type="dcterms:W3CDTF">2017-06-09T03:10:14Z</dcterms:modified>
</cp:coreProperties>
</file>