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apacidad" sheetId="1" r:id="rId1"/>
  </sheets>
  <definedNames>
    <definedName name="_xlnm.Print_Area" localSheetId="0">capacidad!$A$1:$M$28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J11"/>
  <c r="J12"/>
  <c r="J13"/>
  <c r="J14"/>
  <c r="J15"/>
  <c r="J16"/>
  <c r="K12"/>
  <c r="K13"/>
  <c r="K15"/>
  <c r="K16"/>
  <c r="C20"/>
  <c r="D20"/>
  <c r="E20"/>
  <c r="C21"/>
  <c r="D21"/>
  <c r="E21"/>
  <c r="C22"/>
  <c r="D22"/>
  <c r="E22"/>
  <c r="C24"/>
  <c r="D24"/>
  <c r="E24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<sst xmlns="http://schemas.openxmlformats.org/spreadsheetml/2006/main" count="28" uniqueCount="22">
  <si>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</si>
  <si>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color indexed="8"/>
        <rFont val="AngsanaUPC"/>
        <family val="1"/>
      </rPr>
      <t>a</t>
    </r>
    <r>
      <rPr>
        <sz val="8"/>
        <color indexed="8"/>
        <rFont val="Arial"/>
        <family val="2"/>
      </rPr>
      <t xml:space="preserve"> Constantemente se actualiza el SIPLAFI, reportando conjuntos y/o edificios que cambian de función y/o han dejado de pertenecer a la Universidad, reflejados en el presente informe.</t>
    </r>
  </si>
  <si>
    <t>T O T A L</t>
  </si>
  <si>
    <t>Ciudad Universitaria</t>
  </si>
  <si>
    <t>Área metropolitana</t>
  </si>
  <si>
    <t>Interior de la República</t>
  </si>
  <si>
    <t>Extranjero</t>
  </si>
  <si>
    <t>Conjuntos</t>
  </si>
  <si>
    <t>Cuerpos de Edificios</t>
  </si>
  <si>
    <t>Edificios construidos</t>
  </si>
  <si>
    <t>Otros</t>
  </si>
  <si>
    <t>Gestión Institucional</t>
  </si>
  <si>
    <t>Extensión Universitaria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</si>
  <si>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</si>
  <si>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Docencia</t>
  </si>
  <si>
    <t>UNAM. PLANTA FÍSICA</t>
  </si>
  <si>
    <t>Investigación</t>
  </si>
  <si>
    <t>Construida</t>
  </si>
  <si>
    <t>Total</t>
  </si>
  <si>
    <t xml:space="preserve"> </t>
  </si>
  <si>
    <t>(EDIFICIOS)</t>
  </si>
  <si>
    <t>CAPACIDAD INSTALADA 2016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</si>
</sst>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ngsanaUPC"/>
      <family val="1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3" fontId="7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1" applyFont="1" applyBorder="1" applyAlignment="1"/>
    <xf numFmtId="3" fontId="1" fillId="0" borderId="0" xfId="1" applyNumberFormat="1" applyFont="1" applyBorder="1" applyAlignment="1"/>
    <xf numFmtId="0" fontId="1" fillId="0" borderId="0" xfId="0" applyFont="1" applyFill="1"/>
    <xf numFmtId="0" fontId="1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/>
    <xf numFmtId="3" fontId="9" fillId="0" borderId="0" xfId="0" applyNumberFormat="1" applyFont="1"/>
    <xf numFmtId="0" fontId="9" fillId="0" borderId="0" xfId="0" applyFont="1" applyAlignment="1"/>
    <xf numFmtId="0" fontId="8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7" fillId="0" borderId="0" xfId="0" applyFont="1" applyAlignment="1">
      <alignment vertical="center"/>
    </xf>
    <xf numFmtId="2" fontId="9" fillId="0" borderId="0" xfId="0" applyNumberFormat="1" applyFont="1" applyFill="1" applyAlignment="1"/>
    <xf numFmtId="0" fontId="9" fillId="0" borderId="0" xfId="0" applyFont="1" applyFill="1" applyBorder="1" applyAlignment="1"/>
    <xf numFmtId="0" fontId="11" fillId="0" borderId="0" xfId="0" applyFont="1" applyFill="1"/>
    <xf numFmtId="0" fontId="1" fillId="0" borderId="0" xfId="0" applyFont="1" applyAlignment="1">
      <alignment vertical="center"/>
    </xf>
    <xf numFmtId="2" fontId="1" fillId="0" borderId="0" xfId="0" applyNumberFormat="1" applyFont="1" applyFill="1"/>
    <xf numFmtId="0" fontId="1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3" fontId="1" fillId="0" borderId="0" xfId="0" applyNumberFormat="1" applyFont="1" applyBorder="1" applyAlignment="1">
      <alignment vertical="center"/>
    </xf>
    <xf numFmtId="0" fontId="1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</cellXfs>
  <cellStyles count="6">
    <cellStyle name="Diseño" xfId="1"/>
    <cellStyle name="Diseño 2" xfId="2"/>
    <cellStyle name="Diseño 2 2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2016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3238845144356988"/>
          <c:y val="3.2520338484660412E-2"/>
        </c:manualLayout>
      </c:layout>
      <c:overlay val="1"/>
      <c:spPr>
        <a:noFill/>
        <a:ln w="25400">
          <a:noFill/>
        </a:ln>
      </c:spPr>
    </c:title>
    <c:view3D>
      <c:rotY val="10"/>
      <c:perspective val="0"/>
    </c:view3D>
    <c:plotArea>
      <c:layout>
        <c:manualLayout>
          <c:layoutTarget val="inner"/>
          <c:xMode val="edge"/>
          <c:yMode val="edge"/>
          <c:x val="8.5203257073180771E-2"/>
          <c:y val="0.35426541194545824"/>
          <c:w val="0.82293322586645157"/>
          <c:h val="0.45607803597721042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"/>
                  <c:y val="-1.2195121951219513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3622047244094488E-2"/>
                  <c:y val="2.03252032520325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"/>
                  <c:y val="-1.626016260162602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4.1994543989087967E-2"/>
                  <c:y val="-1.626016260162602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1.5748031496063002E-2"/>
                  <c:y val="-4.0650406504065054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capacidad!$I$11:$I$15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capacidad!$K$11:$K$15</c:f>
              <c:numCache>
                <c:formatCode>0.00</c:formatCode>
                <c:ptCount val="5"/>
                <c:pt idx="0">
                  <c:v>19.600000000000001</c:v>
                </c:pt>
                <c:pt idx="1">
                  <c:v>67.108013937282223</c:v>
                </c:pt>
                <c:pt idx="2">
                  <c:v>6.2020905923344953</c:v>
                </c:pt>
                <c:pt idx="3">
                  <c:v>5.6</c:v>
                </c:pt>
                <c:pt idx="4">
                  <c:v>1.5331010452961673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9</xdr:row>
      <xdr:rowOff>57150</xdr:rowOff>
    </xdr:from>
    <xdr:to>
      <xdr:col>11</xdr:col>
      <xdr:colOff>628650</xdr:colOff>
      <xdr:row>26</xdr:row>
      <xdr:rowOff>142875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workbookViewId="0">
      <selection sqref="A1:G1"/>
    </sheetView>
  </sheetViews>
  <sheetFormatPr baseColWidth="10" defaultRowHeight="12.75"/>
  <cols>
    <col min="1" max="1" width="20" customWidth="1"/>
    <col min="2" max="7" width="11.42578125" customWidth="1"/>
    <col min="11" max="11" width="13.42578125" bestFit="1" customWidth="1"/>
  </cols>
  <sheetData>
    <row r="1" spans="1:17" ht="15" customHeight="1">
      <c r="A1" s="49" t="s">
        <v>15</v>
      </c>
      <c r="B1" s="49"/>
      <c r="C1" s="49"/>
      <c r="D1" s="49"/>
      <c r="E1" s="49"/>
      <c r="F1" s="49"/>
      <c r="G1" s="49"/>
    </row>
    <row r="2" spans="1:17" ht="15" customHeight="1">
      <c r="A2" s="49" t="s">
        <v>21</v>
      </c>
      <c r="B2" s="49"/>
      <c r="C2" s="49"/>
      <c r="D2" s="49"/>
      <c r="E2" s="49"/>
      <c r="F2" s="49"/>
      <c r="G2" s="49"/>
    </row>
    <row r="3" spans="1:17" ht="15" customHeight="1">
      <c r="A3" s="49" t="s">
        <v>20</v>
      </c>
      <c r="B3" s="49"/>
      <c r="C3" s="49"/>
      <c r="D3" s="49"/>
      <c r="E3" s="49"/>
      <c r="F3" s="49"/>
      <c r="G3" s="49"/>
      <c r="I3" s="2"/>
      <c r="J3" s="2"/>
      <c r="K3" s="2"/>
      <c r="L3" s="2"/>
    </row>
    <row r="4" spans="1:17">
      <c r="A4" s="34"/>
      <c r="B4" s="43"/>
      <c r="C4" s="42"/>
      <c r="D4" s="34"/>
      <c r="E4" s="34"/>
      <c r="F4" s="34"/>
      <c r="G4" s="34"/>
      <c r="H4" s="2"/>
      <c r="L4" s="41"/>
      <c r="M4" s="2"/>
    </row>
    <row r="5" spans="1:17" ht="12" customHeight="1">
      <c r="A5" s="15"/>
      <c r="B5" s="15"/>
      <c r="C5" s="15"/>
      <c r="D5" s="47" t="s">
        <v>12</v>
      </c>
      <c r="E5" s="50" t="s">
        <v>11</v>
      </c>
      <c r="F5" s="40"/>
      <c r="G5" s="15"/>
      <c r="H5" s="2"/>
      <c r="M5" s="2"/>
    </row>
    <row r="6" spans="1:17" ht="12" customHeight="1">
      <c r="A6" s="39" t="s">
        <v>19</v>
      </c>
      <c r="B6" s="37" t="s">
        <v>16</v>
      </c>
      <c r="C6" s="37" t="s">
        <v>14</v>
      </c>
      <c r="D6" s="47"/>
      <c r="E6" s="50"/>
      <c r="F6" s="38" t="s">
        <v>10</v>
      </c>
      <c r="G6" s="37" t="s">
        <v>18</v>
      </c>
      <c r="H6" s="2"/>
      <c r="L6" s="2"/>
      <c r="M6" s="2"/>
    </row>
    <row r="7" spans="1:17" ht="9" customHeight="1">
      <c r="A7" s="36"/>
      <c r="B7" s="35"/>
      <c r="C7" s="35"/>
      <c r="D7" s="35"/>
      <c r="E7" s="35"/>
      <c r="F7" s="35"/>
      <c r="G7" s="34"/>
      <c r="H7" s="27"/>
      <c r="L7" s="2"/>
      <c r="M7" s="2"/>
    </row>
    <row r="8" spans="1:17" ht="15" customHeight="1">
      <c r="A8" s="8" t="s">
        <v>17</v>
      </c>
      <c r="B8" s="33">
        <f>11+3+15+14+45+85+2+76+12+10+2+1+1+3</f>
        <v>280</v>
      </c>
      <c r="C8" s="33">
        <f>83+4+12+62+59+69+20+277+32+12+256+1+37+1+6+26+1+2+3</f>
        <v>963</v>
      </c>
      <c r="D8" s="33">
        <f>13+21+6+3+23+16+1+4+2</f>
        <v>89</v>
      </c>
      <c r="E8" s="33">
        <f>23+9+44+1+2+1+1</f>
        <v>81</v>
      </c>
      <c r="F8" s="33">
        <f>15+4+1+2</f>
        <v>22</v>
      </c>
      <c r="G8" s="32">
        <f>SUM(B8:F8)</f>
        <v>1435</v>
      </c>
      <c r="H8" s="31"/>
      <c r="L8" s="2"/>
      <c r="M8" s="2"/>
    </row>
    <row r="9" spans="1:17" ht="9" customHeight="1">
      <c r="A9" s="30"/>
      <c r="B9" s="30"/>
      <c r="C9" s="30"/>
      <c r="D9" s="30"/>
      <c r="E9" s="30"/>
      <c r="F9" s="30"/>
      <c r="G9" s="30"/>
      <c r="H9" s="11"/>
      <c r="L9" s="2"/>
    </row>
    <row r="10" spans="1:17">
      <c r="A10" s="8"/>
      <c r="B10" s="8"/>
      <c r="C10" s="8"/>
      <c r="D10" s="8"/>
      <c r="E10" s="8"/>
      <c r="F10" s="8"/>
      <c r="G10" s="8"/>
      <c r="H10" s="29"/>
      <c r="I10" s="2"/>
      <c r="J10" s="2"/>
      <c r="K10" s="2"/>
      <c r="L10" s="2"/>
    </row>
    <row r="11" spans="1:17">
      <c r="A11" s="28"/>
      <c r="B11" s="28"/>
      <c r="C11" s="28"/>
      <c r="D11" s="28"/>
      <c r="E11" s="28"/>
      <c r="F11" s="28"/>
      <c r="G11" s="27"/>
      <c r="H11" s="11"/>
      <c r="I11" s="26" t="s">
        <v>16</v>
      </c>
      <c r="J11" s="22">
        <f>B8</f>
        <v>280</v>
      </c>
      <c r="K11" s="21">
        <v>19.600000000000001</v>
      </c>
      <c r="L11" s="11"/>
      <c r="M11" s="11"/>
      <c r="N11" s="2"/>
      <c r="O11" s="2"/>
      <c r="P11" s="2"/>
      <c r="Q11" s="2"/>
    </row>
    <row r="12" spans="1:17" ht="15" customHeight="1">
      <c r="A12" s="49" t="s">
        <v>15</v>
      </c>
      <c r="B12" s="49"/>
      <c r="C12" s="49"/>
      <c r="D12" s="49"/>
      <c r="E12" s="49"/>
      <c r="F12" s="24"/>
      <c r="G12" s="11"/>
      <c r="H12" s="11"/>
      <c r="I12" s="23" t="s">
        <v>14</v>
      </c>
      <c r="J12" s="22">
        <f>C8</f>
        <v>963</v>
      </c>
      <c r="K12" s="21">
        <f>J12/$J$16*100</f>
        <v>67.108013937282223</v>
      </c>
      <c r="L12" s="11"/>
      <c r="M12" s="2"/>
      <c r="N12" s="2"/>
      <c r="O12" s="2"/>
      <c r="P12" s="2"/>
    </row>
    <row r="13" spans="1:17" ht="15" customHeight="1">
      <c r="A13" s="49" t="s">
        <v>13</v>
      </c>
      <c r="B13" s="49"/>
      <c r="C13" s="49"/>
      <c r="D13" s="49"/>
      <c r="E13" s="49"/>
      <c r="F13" s="24"/>
      <c r="G13" s="11"/>
      <c r="H13" s="11"/>
      <c r="I13" s="25" t="s">
        <v>12</v>
      </c>
      <c r="J13" s="22">
        <f>D8</f>
        <v>89</v>
      </c>
      <c r="K13" s="21">
        <f>J13/$J$16*100</f>
        <v>6.2020905923344953</v>
      </c>
      <c r="L13" s="11"/>
      <c r="M13" s="2"/>
      <c r="N13" s="2"/>
      <c r="O13" s="2"/>
      <c r="P13" s="2"/>
    </row>
    <row r="14" spans="1:17" ht="15" customHeight="1">
      <c r="A14" s="49">
        <v>2016</v>
      </c>
      <c r="B14" s="49"/>
      <c r="C14" s="49"/>
      <c r="D14" s="49"/>
      <c r="E14" s="49"/>
      <c r="F14" s="24"/>
      <c r="G14" s="11"/>
      <c r="H14" s="11"/>
      <c r="I14" s="23" t="s">
        <v>11</v>
      </c>
      <c r="J14" s="22">
        <f>E8</f>
        <v>81</v>
      </c>
      <c r="K14" s="21">
        <v>5.6</v>
      </c>
      <c r="L14" s="11"/>
      <c r="M14" s="2"/>
      <c r="N14" s="2"/>
      <c r="O14" s="2"/>
      <c r="P14" s="2"/>
    </row>
    <row r="15" spans="1:17">
      <c r="A15" s="8"/>
      <c r="B15" s="8"/>
      <c r="C15" s="8"/>
      <c r="D15" s="8"/>
      <c r="E15" s="8"/>
      <c r="F15" s="3"/>
      <c r="G15" s="11"/>
      <c r="H15" s="11"/>
      <c r="I15" s="23" t="s">
        <v>10</v>
      </c>
      <c r="J15" s="22">
        <f>F8</f>
        <v>22</v>
      </c>
      <c r="K15" s="21">
        <f>J15/$J$16*100</f>
        <v>1.5331010452961673</v>
      </c>
      <c r="L15" s="11"/>
      <c r="M15" s="2"/>
      <c r="N15" s="2"/>
      <c r="O15" s="2"/>
      <c r="P15" s="2"/>
    </row>
    <row r="16" spans="1:17" ht="12.75" customHeight="1">
      <c r="A16" s="15"/>
      <c r="B16" s="20"/>
      <c r="C16" s="20"/>
      <c r="D16" s="50" t="s">
        <v>9</v>
      </c>
      <c r="E16" s="50" t="s">
        <v>8</v>
      </c>
      <c r="F16" s="19"/>
      <c r="G16" s="2"/>
      <c r="H16" s="11"/>
      <c r="I16" s="18"/>
      <c r="J16" s="17">
        <f>SUM(J11:J15)</f>
        <v>1435</v>
      </c>
      <c r="K16" s="16">
        <f>J16/$J$16*100</f>
        <v>100</v>
      </c>
      <c r="L16" s="11"/>
      <c r="M16" s="2"/>
      <c r="N16" s="2"/>
      <c r="O16" s="2"/>
      <c r="P16" s="2"/>
    </row>
    <row r="17" spans="1:16" ht="12.75" customHeight="1">
      <c r="A17" s="15"/>
      <c r="B17" s="14"/>
      <c r="C17" s="13" t="s">
        <v>7</v>
      </c>
      <c r="D17" s="50"/>
      <c r="E17" s="50"/>
      <c r="F17" s="2"/>
      <c r="G17" s="11"/>
      <c r="H17" s="11"/>
      <c r="I17" s="11"/>
      <c r="J17" s="11"/>
      <c r="K17" s="11"/>
      <c r="L17" s="2"/>
      <c r="M17" s="2"/>
      <c r="N17" s="2"/>
      <c r="O17" s="2"/>
    </row>
    <row r="18" spans="1:16" ht="9" customHeight="1">
      <c r="A18" s="8"/>
      <c r="B18" s="12"/>
      <c r="C18" s="12"/>
      <c r="D18" s="12"/>
      <c r="E18" s="3"/>
      <c r="F18" s="11"/>
      <c r="G18" s="11"/>
      <c r="H18" s="11"/>
      <c r="I18" s="11"/>
      <c r="J18" s="11"/>
      <c r="K18" s="11"/>
      <c r="L18" s="2"/>
      <c r="M18" s="2"/>
      <c r="N18" s="2"/>
      <c r="O18" s="2"/>
    </row>
    <row r="19" spans="1:16" ht="15" customHeight="1">
      <c r="A19" s="44" t="s">
        <v>6</v>
      </c>
      <c r="B19" s="45"/>
      <c r="C19" s="9">
        <v>11</v>
      </c>
      <c r="D19" s="9">
        <v>8</v>
      </c>
      <c r="E19" s="9">
        <v>11</v>
      </c>
      <c r="F19" s="2"/>
      <c r="G19" s="11"/>
      <c r="H19" s="11"/>
      <c r="I19" s="11"/>
      <c r="J19" s="11"/>
      <c r="K19" s="11"/>
      <c r="L19" s="2"/>
      <c r="M19" s="2"/>
      <c r="N19" s="2"/>
      <c r="O19" s="2"/>
    </row>
    <row r="20" spans="1:16" ht="15" customHeight="1">
      <c r="A20" s="44" t="s">
        <v>5</v>
      </c>
      <c r="B20" s="45"/>
      <c r="C20" s="9">
        <f>75+23+2+0+3+2+1</f>
        <v>106</v>
      </c>
      <c r="D20" s="9">
        <f>148+120+7+0+0+17+2+1+1+2+2</f>
        <v>300</v>
      </c>
      <c r="E20" s="9">
        <f>430+4+1+2+2</f>
        <v>439</v>
      </c>
      <c r="F20" s="2"/>
      <c r="G20" s="2"/>
      <c r="H20" s="2"/>
      <c r="I20" s="2"/>
      <c r="J20" s="2"/>
      <c r="K20" s="2"/>
      <c r="L20" s="2"/>
    </row>
    <row r="21" spans="1:16" ht="15" customHeight="1">
      <c r="A21" s="44" t="s">
        <v>4</v>
      </c>
      <c r="B21" s="45"/>
      <c r="C21" s="9">
        <f>5+82+26+10+5+2+2+6</f>
        <v>138</v>
      </c>
      <c r="D21" s="9">
        <f>5+597+37+10+5+5+1+1+1</f>
        <v>662</v>
      </c>
      <c r="E21" s="10">
        <f>1029+3+1+5</f>
        <v>1038</v>
      </c>
      <c r="F21" s="2"/>
      <c r="G21" s="2"/>
      <c r="H21" s="2"/>
      <c r="I21" s="2"/>
      <c r="J21" s="2"/>
      <c r="K21" s="2"/>
      <c r="L21" s="2"/>
    </row>
    <row r="22" spans="1:16" ht="15" customHeight="1">
      <c r="A22" s="44" t="s">
        <v>3</v>
      </c>
      <c r="B22" s="45"/>
      <c r="C22" s="9">
        <f>38+65+21+53+9</f>
        <v>186</v>
      </c>
      <c r="D22" s="9">
        <f>110+214+36+67+14+19+1+1+2+1</f>
        <v>465</v>
      </c>
      <c r="E22" s="9">
        <f>689+1+1+3+1</f>
        <v>695</v>
      </c>
      <c r="F22" s="2"/>
      <c r="G22" s="2"/>
      <c r="H22" s="2"/>
      <c r="I22" s="2"/>
      <c r="J22" s="2"/>
      <c r="K22" s="2"/>
      <c r="L22" s="2"/>
    </row>
    <row r="23" spans="1:16" ht="9" customHeight="1">
      <c r="A23" s="8"/>
      <c r="B23" s="7"/>
      <c r="C23" s="7"/>
      <c r="D23" s="7"/>
      <c r="E23" s="3"/>
      <c r="G23" s="2"/>
      <c r="H23" s="2"/>
      <c r="I23" s="2"/>
      <c r="J23" s="2"/>
      <c r="K23" s="2"/>
      <c r="L23" s="2"/>
    </row>
    <row r="24" spans="1:16" ht="15" customHeight="1">
      <c r="A24" s="46" t="s">
        <v>2</v>
      </c>
      <c r="B24" s="46"/>
      <c r="C24" s="6">
        <f>SUM(C19:C23)</f>
        <v>441</v>
      </c>
      <c r="D24" s="6">
        <f>SUM(D19:D23)</f>
        <v>1435</v>
      </c>
      <c r="E24" s="6">
        <f>SUM(E19:E22)</f>
        <v>2183</v>
      </c>
      <c r="F24" s="5"/>
      <c r="L24" s="2"/>
    </row>
    <row r="25" spans="1:16">
      <c r="A25" s="4"/>
      <c r="B25" s="4"/>
      <c r="C25" s="4"/>
      <c r="D25" s="4"/>
      <c r="E25" s="3"/>
      <c r="F25" s="3"/>
      <c r="M25" s="2"/>
    </row>
    <row r="26" spans="1:16" ht="24" customHeight="1">
      <c r="A26" s="48" t="s">
        <v>1</v>
      </c>
      <c r="B26" s="48"/>
      <c r="C26" s="48"/>
      <c r="D26" s="48"/>
      <c r="E26" s="48"/>
      <c r="F26" s="3"/>
      <c r="M26" s="2"/>
      <c r="N26" s="2"/>
      <c r="O26" s="2"/>
      <c r="P26" s="2"/>
    </row>
    <row r="27" spans="1:16" ht="12.75" customHeight="1">
      <c r="B27" s="3"/>
      <c r="C27" s="3"/>
      <c r="D27" s="3"/>
      <c r="E27" s="3"/>
      <c r="F27" s="3"/>
      <c r="M27" s="2"/>
      <c r="N27" s="2"/>
      <c r="O27" s="2"/>
      <c r="P27" s="2"/>
    </row>
    <row r="28" spans="1:16">
      <c r="A28" s="1" t="s">
        <v>0</v>
      </c>
    </row>
  </sheetData>
  <mergeCells count="16">
    <mergeCell ref="D5:D6"/>
    <mergeCell ref="A26:E26"/>
    <mergeCell ref="A1:G1"/>
    <mergeCell ref="A2:G2"/>
    <mergeCell ref="A3:G3"/>
    <mergeCell ref="D16:D17"/>
    <mergeCell ref="E16:E17"/>
    <mergeCell ref="A12:E12"/>
    <mergeCell ref="A13:E13"/>
    <mergeCell ref="A14:E14"/>
    <mergeCell ref="E5:E6"/>
    <mergeCell ref="A22:B22"/>
    <mergeCell ref="A24:B24"/>
    <mergeCell ref="A19:B19"/>
    <mergeCell ref="A20:B20"/>
    <mergeCell ref="A21:B21"/>
  </mergeCells>
  <printOptions horizontalCentered="1"/>
  <pageMargins left="0.59" right="0.59" top="0.59" bottom="0.39000000000000007" header="0.39000000000000007" footer="0.39000000000000007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2017-06-09T02:44:22Z</dcterms:created>
  <dcterms:modified xsi:type="dcterms:W3CDTF">2017-06-09T02:53:12Z</dcterms:modified>
</cp:coreProperties>
</file>