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grado" sheetId="1" r:id="rId1"/>
  </sheets>
  <definedNames>
    <definedName name="_xlnm.Database" localSheetId="0">grado!$A$5:$D$155</definedName>
    <definedName name="_xlnm.Database">#REF!</definedName>
    <definedName name="lllllll">#REF!</definedName>
  </definedNames>
  <calcPr calcId="125725" concurrentCalc="0"/>
</workbook>
</file>

<file path=xl/calcChain.xml><?xml version="1.0" encoding="utf-8"?>
<calcChain xmlns="http://schemas.openxmlformats.org/spreadsheetml/2006/main">
  <c r="B8" i="1"/>
  <c r="B11"/>
  <c r="B14"/>
  <c r="B17"/>
  <c r="B20"/>
  <c r="B23"/>
  <c r="B26"/>
  <c r="B6"/>
  <c r="C8"/>
  <c r="C11"/>
  <c r="C14"/>
  <c r="C17"/>
  <c r="C20"/>
  <c r="C23"/>
  <c r="C26"/>
  <c r="C6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B30"/>
  <c r="C30"/>
  <c r="D30"/>
  <c r="B31"/>
  <c r="C31"/>
  <c r="D31"/>
  <c r="B32"/>
  <c r="C32"/>
  <c r="D32"/>
  <c r="B38"/>
  <c r="B41"/>
  <c r="B45"/>
  <c r="B48"/>
  <c r="B51"/>
  <c r="B54"/>
  <c r="B58"/>
  <c r="B33"/>
  <c r="C38"/>
  <c r="C41"/>
  <c r="C45"/>
  <c r="C48"/>
  <c r="C51"/>
  <c r="C54"/>
  <c r="C58"/>
  <c r="C33"/>
  <c r="D34"/>
  <c r="D35"/>
  <c r="D36"/>
  <c r="D37"/>
  <c r="D38"/>
  <c r="D41"/>
  <c r="D45"/>
  <c r="D48"/>
  <c r="D51"/>
  <c r="D54"/>
  <c r="D58"/>
  <c r="D33"/>
  <c r="D39"/>
  <c r="D40"/>
  <c r="D42"/>
  <c r="D43"/>
  <c r="D44"/>
  <c r="D46"/>
  <c r="D47"/>
  <c r="D49"/>
  <c r="D50"/>
  <c r="D52"/>
  <c r="D53"/>
  <c r="D55"/>
  <c r="D56"/>
  <c r="D57"/>
  <c r="D59"/>
  <c r="D60"/>
  <c r="B61"/>
  <c r="C61"/>
  <c r="D61"/>
  <c r="B62"/>
  <c r="C62"/>
  <c r="D62"/>
  <c r="B63"/>
  <c r="C63"/>
  <c r="D63"/>
  <c r="B67"/>
  <c r="B71"/>
  <c r="B70"/>
  <c r="B75"/>
  <c r="B83"/>
  <c r="B87"/>
  <c r="B90"/>
  <c r="B93"/>
  <c r="B64"/>
  <c r="C67"/>
  <c r="C71"/>
  <c r="C70"/>
  <c r="C75"/>
  <c r="C83"/>
  <c r="C87"/>
  <c r="C90"/>
  <c r="C93"/>
  <c r="C64"/>
  <c r="D64"/>
  <c r="D65"/>
  <c r="D66"/>
  <c r="D68"/>
  <c r="D69"/>
  <c r="D67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B96"/>
  <c r="C96"/>
  <c r="D96"/>
  <c r="B97"/>
  <c r="C97"/>
  <c r="D97"/>
  <c r="B98"/>
  <c r="C98"/>
  <c r="D98"/>
  <c r="B101"/>
  <c r="B104"/>
  <c r="B107"/>
  <c r="B110"/>
  <c r="B113"/>
  <c r="B116"/>
  <c r="B119"/>
  <c r="B122"/>
  <c r="B125"/>
  <c r="B129"/>
  <c r="B132"/>
  <c r="B135"/>
  <c r="B138"/>
  <c r="B144"/>
  <c r="B99"/>
  <c r="C101"/>
  <c r="C104"/>
  <c r="C107"/>
  <c r="C110"/>
  <c r="C113"/>
  <c r="C116"/>
  <c r="C119"/>
  <c r="C122"/>
  <c r="C125"/>
  <c r="C129"/>
  <c r="C132"/>
  <c r="C135"/>
  <c r="C138"/>
  <c r="C144"/>
  <c r="C99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B146"/>
  <c r="C146"/>
  <c r="D146"/>
  <c r="B147"/>
  <c r="C147"/>
  <c r="D147"/>
  <c r="B148"/>
  <c r="C148"/>
  <c r="D148"/>
  <c r="B150"/>
  <c r="C150"/>
  <c r="D150"/>
  <c r="B151"/>
  <c r="C151"/>
  <c r="D151"/>
  <c r="B153"/>
  <c r="C153"/>
  <c r="D153"/>
</calcChain>
</file>

<file path=xl/sharedStrings.xml><?xml version="1.0" encoding="utf-8"?>
<sst xmlns="http://schemas.openxmlformats.org/spreadsheetml/2006/main" count="148" uniqueCount="139">
  <si>
    <t>FUENTE: Dirección General de Administración Escolar, UNAM.</t>
  </si>
  <si>
    <t>T O T A L</t>
  </si>
  <si>
    <t>Doctorado</t>
  </si>
  <si>
    <t>Maestría</t>
  </si>
  <si>
    <t>doctorado</t>
  </si>
  <si>
    <t>maestria</t>
  </si>
  <si>
    <t>Maestría en Diseño Industrial</t>
  </si>
  <si>
    <t>Programa de Posgrado en Diseño Industrial</t>
  </si>
  <si>
    <t>Doctorado en Artes y Diseño</t>
  </si>
  <si>
    <t>Maestría en Docencia en Artes y Diseño</t>
  </si>
  <si>
    <t>Maestría en Diseño y Comunicación Visual</t>
  </si>
  <si>
    <t>Maestría en Cine Documental</t>
  </si>
  <si>
    <t>Maestría en Artes Visuales</t>
  </si>
  <si>
    <t>Posgrado en Artes y Diseño</t>
  </si>
  <si>
    <t>Doctorado en Urbanismo</t>
  </si>
  <si>
    <t>Maestría en Urbanismo</t>
  </si>
  <si>
    <t>Maestría y Doctorado en Urbanismo</t>
  </si>
  <si>
    <t>Doctorado en Pedagogía</t>
  </si>
  <si>
    <t>Maestría en Pedagogía</t>
  </si>
  <si>
    <t>Maestría y Doctorado en Pedagogía</t>
  </si>
  <si>
    <t>Doctorado en Música</t>
  </si>
  <si>
    <t>Maestría en Música</t>
  </si>
  <si>
    <t>Maestría y Doctorado en Música</t>
  </si>
  <si>
    <t>Doctorado en Lingüística</t>
  </si>
  <si>
    <t>Maestría en Lingüística Hispánica</t>
  </si>
  <si>
    <t>Maestría en Lingüística Aplicada</t>
  </si>
  <si>
    <t>Maestría y Doctorado en Lingüística</t>
  </si>
  <si>
    <t>Doctorado en Letras</t>
  </si>
  <si>
    <t>Maestría en Letras</t>
  </si>
  <si>
    <t>Maestría y Doctorado en Letras</t>
  </si>
  <si>
    <t>Doctorado en Historia del Arte</t>
  </si>
  <si>
    <t>Maestría en Historia del Arte</t>
  </si>
  <si>
    <t>Maestría, Doctorado y Especialización en Historia del Arte</t>
  </si>
  <si>
    <t>Doctorado en Historia</t>
  </si>
  <si>
    <t>Maestría en Historia</t>
  </si>
  <si>
    <t>Maestría y Doctorado en Historia</t>
  </si>
  <si>
    <t>Doctorado en Filosofía de la Ciencia</t>
  </si>
  <si>
    <t>Maestría en Filosofía de la Ciencia</t>
  </si>
  <si>
    <t>Maestría y Doctorado en Filosofía de la Ciencia</t>
  </si>
  <si>
    <t>Doctorado en Filosofía</t>
  </si>
  <si>
    <t>Maestría en Filosofía</t>
  </si>
  <si>
    <t>Maestría y Doctorado en Filosofía</t>
  </si>
  <si>
    <t>Doctorado en Estudios Mesoamericanos</t>
  </si>
  <si>
    <t>Maestría en Estudios Mesoamericanos</t>
  </si>
  <si>
    <t>Maestría y Doctorado en Estudios Mesoamericanos</t>
  </si>
  <si>
    <t>Doctorado en Bibliotecología y Estudios de la Información</t>
  </si>
  <si>
    <t>Maestría en Bibliotecología y Estudios de la Información</t>
  </si>
  <si>
    <t>Maestría y Doctorado en Bibliotecología y Estudios de la Información</t>
  </si>
  <si>
    <t>Doctorado en Arquitectura</t>
  </si>
  <si>
    <t>Maestría en Arquitectura</t>
  </si>
  <si>
    <t>Maestría y Doctorado en Arquitectura</t>
  </si>
  <si>
    <t>Maestría en Docencia para la Educación Media Superior</t>
  </si>
  <si>
    <t>HUMANIDADES Y ARTES</t>
  </si>
  <si>
    <t>Doctorado en Geografía</t>
  </si>
  <si>
    <t>Maestría en Geografía</t>
  </si>
  <si>
    <t>Posgrado en Geografía</t>
  </si>
  <si>
    <t>Doctorado en Estudios Latinoamericanos</t>
  </si>
  <si>
    <t>Maestría en Estudios Latinoamericanos</t>
  </si>
  <si>
    <t>Posgrado en Estudios Latinoamericanos</t>
  </si>
  <si>
    <t>Doctorado en Economía</t>
  </si>
  <si>
    <t>Maestría en Economía</t>
  </si>
  <si>
    <t>Posgrado en Economía</t>
  </si>
  <si>
    <t>Doctorado en Derecho</t>
  </si>
  <si>
    <t>Maestría en Política Criminal</t>
  </si>
  <si>
    <t>Maestría en Derecho</t>
  </si>
  <si>
    <t>Posgrado en Derecho</t>
  </si>
  <si>
    <t>Doctorado en Ciencias Políticas y Sociales</t>
  </si>
  <si>
    <t>Maestría en Gobierno y Asuntos Públicos</t>
  </si>
  <si>
    <t>Maestría en Estudios México-Estados Unidos</t>
  </si>
  <si>
    <t>Maestría en Estudios Políticos y Sociales</t>
  </si>
  <si>
    <t>Maestría en Estudios en Relaciones Internacionales</t>
  </si>
  <si>
    <t>Maestría en Demografía Social</t>
  </si>
  <si>
    <t>Maestría en Comunicación</t>
  </si>
  <si>
    <t>Posgrado en Ciencias Políticas y Sociales</t>
  </si>
  <si>
    <t>Doctorado en Ciencias de la Administración</t>
  </si>
  <si>
    <t>Maestría en Finanzas</t>
  </si>
  <si>
    <t>Maestría en Auditoría</t>
  </si>
  <si>
    <t>Maestría en Administración</t>
  </si>
  <si>
    <t>Posgrado en Ciencias de la Administración</t>
  </si>
  <si>
    <t>Doctorado en Antropología</t>
  </si>
  <si>
    <t>Maestría en Antropología</t>
  </si>
  <si>
    <t>Posgrado en Antropología</t>
  </si>
  <si>
    <t>Maestría en Trabajo Social</t>
  </si>
  <si>
    <t>CIENCIAS SOCIALES</t>
  </si>
  <si>
    <t>Doctorado en Ciencias del Mar y Limnología</t>
  </si>
  <si>
    <t>Maestría en Ciencias del Mar y Limnología</t>
  </si>
  <si>
    <t>Posgrado en Ciencias del Mar y Limnología</t>
  </si>
  <si>
    <t>Doctorado en Ciencias Biológicas a Distancia</t>
  </si>
  <si>
    <t>Doctorado en Ciencias Biológicas</t>
  </si>
  <si>
    <t>Maestría en Ciencias Biológicas</t>
  </si>
  <si>
    <t>Posgrado en Ciencias Biológicas</t>
  </si>
  <si>
    <t>Doctorado en Psicología</t>
  </si>
  <si>
    <t>Maestría en Psicología</t>
  </si>
  <si>
    <t>Maestría y Doctorado en Psicología</t>
  </si>
  <si>
    <t>Doctorado en Ciencias Químicas</t>
  </si>
  <si>
    <t>Maestría en Ciencias Químicas</t>
  </si>
  <si>
    <t>Maestría y Doctorado en Ciencias Químicas</t>
  </si>
  <si>
    <t>Doctorado en Ciencias Médicas, Odontológicas y de la salud</t>
  </si>
  <si>
    <t>Maestría en Ciencias Médicas, Odontológicas y de la salud</t>
  </si>
  <si>
    <t>Maestría y Doctorado en Ciencias Médicas, Odontológicas y de la Salud</t>
  </si>
  <si>
    <t>Doctorado en Ciencias de la Producción y de la Salud Animal</t>
  </si>
  <si>
    <t>Maestría en Medicina Veterinaria y Zootecnia</t>
  </si>
  <si>
    <t>Maestría en Ciencias de la Producción y de la Salud Animal</t>
  </si>
  <si>
    <t>Maestría y Doctorado en Ciencias de la Producción y de la Salud Animal</t>
  </si>
  <si>
    <t>Doctorado en Ciencias (Bioquímicas)</t>
  </si>
  <si>
    <t>Maestría en Ciencias (Bioquímicas)</t>
  </si>
  <si>
    <t>Maestría y Doctorado en Ciencias Bioquímicas</t>
  </si>
  <si>
    <t>Doctorado en Ciencias Biomédicas</t>
  </si>
  <si>
    <t>Maestría en Enfermería</t>
  </si>
  <si>
    <t>Maestría en Ciencias Neurobiología</t>
  </si>
  <si>
    <t>CIENCIAS QUÍMICAS, BIOLÓGICAS Y DE LA SALUD</t>
  </si>
  <si>
    <t>Doctorado en Ciencias (Física)</t>
  </si>
  <si>
    <t>Maestría en Ciencias (Física Médica)</t>
  </si>
  <si>
    <t>Maestría en Ciencias (Física)</t>
  </si>
  <si>
    <t>Posgrado en Ciencias Físicas</t>
  </si>
  <si>
    <t>Doctorado en Ciencias de la Tierra</t>
  </si>
  <si>
    <t>Maestría en Ciencias de la Tierra</t>
  </si>
  <si>
    <t>Posgrado en Ciencias de la Tierra</t>
  </si>
  <si>
    <t>Doctorado en Ciencia e Ingeniería de Materiales</t>
  </si>
  <si>
    <t>Maestría en Ciencia e Ingeniería de Materiales</t>
  </si>
  <si>
    <t>Posgrado en Ciencia e Ingeniería de Materiales</t>
  </si>
  <si>
    <t>Doctorado en Ciencia e Ingeniería de la Computación</t>
  </si>
  <si>
    <t>Maestría en Ciencia e Ingeniería de la Computación</t>
  </si>
  <si>
    <t>Posgrado en Ciencia e Ingeniería de la Computación</t>
  </si>
  <si>
    <t>Doctorado en Ciencias (Astrofísica)</t>
  </si>
  <si>
    <t>Maestría en Ciencias (Astrofísica)</t>
  </si>
  <si>
    <t>Posgrado en Astrofísica</t>
  </si>
  <si>
    <t>Doctorado en Ingeniería</t>
  </si>
  <si>
    <t>Maestría en Ingeniería</t>
  </si>
  <si>
    <t>Maestría y Doctorado en Ingeniería</t>
  </si>
  <si>
    <t>Doctorado en Ciencias (Matemáticas)</t>
  </si>
  <si>
    <t>Maestría en Ciencias (Matemáticas)</t>
  </si>
  <si>
    <t>Maestría y Doctorado en Ciencias Matemáticas</t>
  </si>
  <si>
    <t>CIENCIAS FÍSICO MATEMÁTICAS E INGENIERÍAS</t>
  </si>
  <si>
    <t>Total</t>
  </si>
  <si>
    <t>Mujeres</t>
  </si>
  <si>
    <t>Hombres</t>
  </si>
  <si>
    <t>Área / Programa / Plan de estudios</t>
  </si>
  <si>
    <t>UNAM. EXÁMENES DE GRADO</t>
  </si>
</sst>
</file>

<file path=xl/styles.xml><?xml version="1.0" encoding="utf-8"?>
<styleSheet xmlns="http://schemas.openxmlformats.org/spreadsheetml/2006/main">
  <fonts count="9">
    <font>
      <sz val="10"/>
      <name val="Arial"/>
    </font>
    <font>
      <sz val="10"/>
      <name val="Arial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rgb="FFFF0000"/>
      <name val="Arial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5" fillId="0" borderId="0"/>
    <xf numFmtId="0" fontId="6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Font="1"/>
    <xf numFmtId="1" fontId="0" fillId="0" borderId="0" xfId="0" applyNumberFormat="1" applyFont="1" applyAlignment="1">
      <alignment vertical="center"/>
    </xf>
    <xf numFmtId="1" fontId="0" fillId="0" borderId="0" xfId="0" applyNumberFormat="1" applyFont="1" applyFill="1" applyAlignment="1">
      <alignment vertical="center"/>
    </xf>
    <xf numFmtId="3" fontId="0" fillId="0" borderId="0" xfId="1" applyNumberFormat="1" applyFont="1"/>
    <xf numFmtId="3" fontId="0" fillId="0" borderId="0" xfId="1" applyNumberFormat="1" applyFont="1" applyAlignment="1">
      <alignment vertical="center"/>
    </xf>
    <xf numFmtId="3" fontId="0" fillId="0" borderId="0" xfId="1" applyNumberFormat="1" applyFont="1" applyFill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2" borderId="0" xfId="1" applyNumberFormat="1" applyFont="1" applyFill="1" applyAlignment="1">
      <alignment horizontal="right" vertical="center"/>
    </xf>
    <xf numFmtId="3" fontId="4" fillId="2" borderId="0" xfId="1" applyNumberFormat="1" applyFont="1" applyFill="1" applyAlignme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 applyFill="1" applyAlignment="1">
      <alignment horizontal="right" vertical="center"/>
    </xf>
    <xf numFmtId="0" fontId="0" fillId="0" borderId="0" xfId="1" applyFont="1"/>
    <xf numFmtId="3" fontId="4" fillId="0" borderId="0" xfId="1" applyNumberFormat="1" applyFont="1" applyFill="1" applyBorder="1" applyAlignment="1">
      <alignment horizontal="right" vertical="center"/>
    </xf>
    <xf numFmtId="3" fontId="4" fillId="0" borderId="0" xfId="1" applyNumberFormat="1" applyFont="1" applyBorder="1" applyAlignment="1">
      <alignment vertical="center"/>
    </xf>
    <xf numFmtId="3" fontId="0" fillId="0" borderId="0" xfId="1" applyNumberFormat="1" applyFont="1" applyAlignment="1">
      <alignment horizontal="left" indent="1"/>
    </xf>
    <xf numFmtId="3" fontId="0" fillId="0" borderId="0" xfId="2" quotePrefix="1" applyNumberFormat="1" applyFont="1" applyFill="1" applyAlignment="1">
      <alignment horizontal="right" vertical="center"/>
    </xf>
    <xf numFmtId="0" fontId="0" fillId="0" borderId="0" xfId="2" applyNumberFormat="1" applyFont="1" applyAlignment="1">
      <alignment horizontal="left" vertical="center"/>
    </xf>
    <xf numFmtId="3" fontId="1" fillId="0" borderId="0" xfId="2" quotePrefix="1" applyNumberFormat="1" applyFont="1" applyFill="1" applyAlignment="1">
      <alignment horizontal="right" vertical="center"/>
    </xf>
    <xf numFmtId="0" fontId="1" fillId="0" borderId="0" xfId="2" applyNumberFormat="1" applyFont="1" applyAlignment="1">
      <alignment horizontal="left" vertical="center" indent="2"/>
    </xf>
    <xf numFmtId="3" fontId="4" fillId="0" borderId="0" xfId="2" quotePrefix="1" applyNumberFormat="1" applyFont="1" applyFill="1" applyAlignment="1">
      <alignment horizontal="right" vertical="center"/>
    </xf>
    <xf numFmtId="0" fontId="4" fillId="0" borderId="0" xfId="2" applyNumberFormat="1" applyFont="1" applyAlignment="1">
      <alignment horizontal="left" vertical="center" indent="1"/>
    </xf>
    <xf numFmtId="0" fontId="0" fillId="0" borderId="0" xfId="0" quotePrefix="1" applyNumberFormat="1" applyFont="1" applyFill="1" applyAlignment="1">
      <alignment horizontal="right" vertical="center"/>
    </xf>
    <xf numFmtId="0" fontId="0" fillId="0" borderId="0" xfId="2" applyNumberFormat="1" applyFont="1" applyAlignment="1">
      <alignment horizontal="left" vertical="center" indent="2"/>
    </xf>
    <xf numFmtId="0" fontId="0" fillId="0" borderId="0" xfId="2" quotePrefix="1" applyNumberFormat="1" applyFont="1" applyAlignment="1">
      <alignment horizontal="left" vertical="center" indent="2"/>
    </xf>
    <xf numFmtId="0" fontId="4" fillId="0" borderId="0" xfId="2" quotePrefix="1" applyNumberFormat="1" applyFont="1" applyAlignment="1">
      <alignment horizontal="left" vertical="center" indent="1"/>
    </xf>
    <xf numFmtId="0" fontId="4" fillId="0" borderId="0" xfId="2" applyNumberFormat="1" applyFont="1" applyFill="1" applyAlignment="1">
      <alignment horizontal="left" vertical="center" indent="1"/>
    </xf>
    <xf numFmtId="0" fontId="4" fillId="0" borderId="0" xfId="0" quotePrefix="1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0" fontId="0" fillId="0" borderId="0" xfId="0" applyNumberFormat="1"/>
    <xf numFmtId="1" fontId="0" fillId="0" borderId="0" xfId="0" applyNumberFormat="1" applyFont="1" applyFill="1" applyAlignment="1">
      <alignment horizontal="right" vertical="center"/>
    </xf>
    <xf numFmtId="0" fontId="0" fillId="0" borderId="0" xfId="2" quotePrefix="1" applyNumberFormat="1" applyFont="1" applyFill="1" applyAlignment="1">
      <alignment horizontal="left" vertical="center" indent="2"/>
    </xf>
    <xf numFmtId="3" fontId="4" fillId="0" borderId="0" xfId="2" quotePrefix="1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left" vertical="center" indent="1"/>
    </xf>
    <xf numFmtId="1" fontId="0" fillId="0" borderId="0" xfId="0" applyNumberFormat="1" applyFont="1" applyFill="1" applyBorder="1" applyAlignment="1">
      <alignment horizontal="right" vertical="center"/>
    </xf>
    <xf numFmtId="0" fontId="0" fillId="0" borderId="0" xfId="2" quotePrefix="1" applyNumberFormat="1" applyFont="1" applyBorder="1" applyAlignment="1">
      <alignment horizontal="left" vertical="center" indent="2"/>
    </xf>
    <xf numFmtId="1" fontId="4" fillId="0" borderId="0" xfId="1" applyNumberFormat="1" applyFont="1" applyAlignment="1">
      <alignment vertical="center"/>
    </xf>
    <xf numFmtId="3" fontId="0" fillId="0" borderId="0" xfId="0" quotePrefix="1" applyNumberFormat="1" applyFont="1" applyFill="1" applyAlignment="1">
      <alignment horizontal="right" vertical="center"/>
    </xf>
    <xf numFmtId="3" fontId="0" fillId="0" borderId="0" xfId="0" applyNumberFormat="1"/>
    <xf numFmtId="3" fontId="4" fillId="0" borderId="0" xfId="1" applyNumberFormat="1" applyFont="1" applyAlignment="1">
      <alignment horizontal="left" vertical="center" indent="1"/>
    </xf>
    <xf numFmtId="0" fontId="1" fillId="0" borderId="0" xfId="2" quotePrefix="1" applyNumberFormat="1" applyFont="1" applyAlignment="1">
      <alignment horizontal="left" vertical="center" indent="2"/>
    </xf>
    <xf numFmtId="3" fontId="4" fillId="0" borderId="0" xfId="1" applyNumberFormat="1" applyFont="1" applyFill="1" applyAlignment="1">
      <alignment horizontal="left" vertical="center" indent="1"/>
    </xf>
    <xf numFmtId="3" fontId="0" fillId="0" borderId="0" xfId="1" applyNumberFormat="1" applyFont="1" applyFill="1"/>
    <xf numFmtId="3" fontId="1" fillId="0" borderId="0" xfId="1" applyNumberFormat="1" applyFont="1" applyFill="1"/>
    <xf numFmtId="3" fontId="0" fillId="0" borderId="0" xfId="1" applyNumberFormat="1" applyFont="1" applyAlignment="1">
      <alignment horizontal="left" vertical="center" indent="2"/>
    </xf>
    <xf numFmtId="0" fontId="6" fillId="0" borderId="0" xfId="3" applyFont="1" applyFill="1" applyAlignment="1">
      <alignment horizontal="right" vertical="center"/>
    </xf>
    <xf numFmtId="3" fontId="1" fillId="0" borderId="0" xfId="1" applyNumberFormat="1" applyFont="1" applyFill="1" applyAlignment="1">
      <alignment horizontal="right" vertical="center"/>
    </xf>
    <xf numFmtId="3" fontId="4" fillId="0" borderId="0" xfId="2" quotePrefix="1" applyNumberFormat="1" applyFont="1" applyAlignment="1">
      <alignment horizontal="right" vertical="center"/>
    </xf>
    <xf numFmtId="1" fontId="4" fillId="0" borderId="0" xfId="1" applyNumberFormat="1" applyFont="1" applyAlignment="1">
      <alignment horizontal="left" vertical="center" indent="1"/>
    </xf>
    <xf numFmtId="0" fontId="0" fillId="0" borderId="0" xfId="2" quotePrefix="1" applyNumberFormat="1" applyFont="1" applyAlignment="1">
      <alignment horizontal="left" vertical="center"/>
    </xf>
    <xf numFmtId="3" fontId="7" fillId="0" borderId="0" xfId="1" applyNumberFormat="1" applyFont="1"/>
    <xf numFmtId="1" fontId="0" fillId="0" borderId="0" xfId="0" quotePrefix="1" applyNumberFormat="1" applyFont="1" applyFill="1" applyAlignment="1">
      <alignment horizontal="right" vertical="center"/>
    </xf>
    <xf numFmtId="3" fontId="0" fillId="0" borderId="0" xfId="1" applyNumberFormat="1" applyFont="1" applyFill="1" applyAlignment="1">
      <alignment horizontal="left" vertical="center" indent="2"/>
    </xf>
    <xf numFmtId="3" fontId="1" fillId="0" borderId="0" xfId="1" applyNumberFormat="1" applyFont="1" applyFill="1" applyAlignment="1">
      <alignment horizontal="left" vertical="center" indent="2"/>
    </xf>
    <xf numFmtId="0" fontId="0" fillId="0" borderId="0" xfId="3" applyFont="1" applyFill="1" applyAlignment="1">
      <alignment horizontal="right" vertical="center"/>
    </xf>
    <xf numFmtId="0" fontId="0" fillId="0" borderId="0" xfId="0" quotePrefix="1" applyNumberFormat="1" applyFill="1" applyAlignment="1">
      <alignment vertical="center"/>
    </xf>
    <xf numFmtId="3" fontId="4" fillId="0" borderId="0" xfId="1" applyNumberFormat="1" applyFont="1"/>
    <xf numFmtId="3" fontId="4" fillId="0" borderId="0" xfId="0" applyNumberFormat="1" applyFont="1" applyFill="1" applyAlignment="1">
      <alignment horizontal="right" vertical="center"/>
    </xf>
    <xf numFmtId="3" fontId="4" fillId="0" borderId="0" xfId="1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vertical="center"/>
    </xf>
    <xf numFmtId="0" fontId="0" fillId="0" borderId="0" xfId="2" quotePrefix="1" applyNumberFormat="1" applyFont="1" applyFill="1" applyAlignment="1">
      <alignment horizontal="left" vertical="center"/>
    </xf>
    <xf numFmtId="0" fontId="0" fillId="0" borderId="0" xfId="2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right" vertical="center"/>
    </xf>
    <xf numFmtId="1" fontId="4" fillId="0" borderId="0" xfId="1" applyNumberFormat="1" applyFont="1" applyFill="1" applyAlignment="1">
      <alignment horizontal="left" vertical="center" indent="1"/>
    </xf>
    <xf numFmtId="3" fontId="1" fillId="0" borderId="0" xfId="1" applyNumberFormat="1" applyFont="1"/>
    <xf numFmtId="0" fontId="0" fillId="0" borderId="0" xfId="2" applyNumberFormat="1" applyFont="1" applyFill="1" applyAlignment="1">
      <alignment horizontal="left" vertical="center" indent="2"/>
    </xf>
    <xf numFmtId="1" fontId="4" fillId="0" borderId="0" xfId="0" applyNumberFormat="1" applyFont="1" applyFill="1" applyAlignment="1">
      <alignment horizontal="right" vertical="center"/>
    </xf>
    <xf numFmtId="1" fontId="0" fillId="0" borderId="0" xfId="0" applyNumberFormat="1" applyFont="1" applyFill="1" applyAlignment="1">
      <alignment horizontal="left" vertical="center" indent="2"/>
    </xf>
    <xf numFmtId="3" fontId="4" fillId="0" borderId="0" xfId="1" applyNumberFormat="1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0" fontId="3" fillId="0" borderId="0" xfId="0" applyFont="1"/>
    <xf numFmtId="0" fontId="8" fillId="2" borderId="0" xfId="0" quotePrefix="1" applyFont="1" applyFill="1" applyBorder="1" applyAlignment="1">
      <alignment horizontal="center" vertical="center"/>
    </xf>
    <xf numFmtId="1" fontId="8" fillId="2" borderId="0" xfId="0" quotePrefix="1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0" fillId="0" borderId="0" xfId="0" applyFont="1" applyFill="1" applyBorder="1" applyAlignment="1">
      <alignment horizontal="centerContinuous" vertical="center"/>
    </xf>
    <xf numFmtId="1" fontId="0" fillId="0" borderId="0" xfId="0" applyNumberFormat="1" applyFont="1" applyBorder="1" applyAlignment="1">
      <alignment horizontal="centerContinuous" vertical="center"/>
    </xf>
    <xf numFmtId="0" fontId="0" fillId="0" borderId="0" xfId="0" applyFont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1" fontId="4" fillId="0" borderId="0" xfId="0" applyNumberFormat="1" applyFont="1" applyAlignment="1">
      <alignment horizontal="centerContinuous" vertical="center"/>
    </xf>
    <xf numFmtId="1" fontId="4" fillId="0" borderId="0" xfId="0" applyNumberFormat="1" applyFont="1" applyAlignment="1">
      <alignment horizontal="center" vertical="center"/>
    </xf>
  </cellXfs>
  <cellStyles count="7">
    <cellStyle name="Normal" xfId="0" builtinId="0"/>
    <cellStyle name="Normal 2" xfId="4"/>
    <cellStyle name="Normal 3" xfId="5"/>
    <cellStyle name="Normal_Maestria Doctorado por Programa 2" xfId="2"/>
    <cellStyle name="Normal_POBESC_3" xfId="1"/>
    <cellStyle name="Normal_Programas Maestria y Doctorado 2" xfId="3"/>
    <cellStyle name="Porcentual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24"/>
  <sheetViews>
    <sheetView tabSelected="1" zoomScaleNormal="100" zoomScaleSheetLayoutView="80" workbookViewId="0">
      <selection sqref="A1:D1"/>
    </sheetView>
  </sheetViews>
  <sheetFormatPr baseColWidth="10" defaultRowHeight="12.75"/>
  <cols>
    <col min="1" max="1" width="72.85546875" style="2" customWidth="1"/>
    <col min="2" max="3" width="11.42578125" style="3" customWidth="1"/>
    <col min="4" max="4" width="11.42578125" style="2" customWidth="1"/>
    <col min="5" max="16384" width="11.42578125" style="1"/>
  </cols>
  <sheetData>
    <row r="1" spans="1:4" ht="15" customHeight="1">
      <c r="A1" s="82" t="s">
        <v>138</v>
      </c>
      <c r="B1" s="82"/>
      <c r="C1" s="82"/>
      <c r="D1" s="82"/>
    </row>
    <row r="2" spans="1:4" ht="15" customHeight="1">
      <c r="A2" s="81">
        <v>2016</v>
      </c>
      <c r="B2" s="80"/>
      <c r="C2" s="80"/>
      <c r="D2" s="79"/>
    </row>
    <row r="3" spans="1:4">
      <c r="A3" s="78"/>
      <c r="B3" s="77"/>
      <c r="C3" s="77"/>
      <c r="D3" s="76"/>
    </row>
    <row r="4" spans="1:4" s="72" customFormat="1" ht="15" customHeight="1">
      <c r="A4" s="75" t="s">
        <v>137</v>
      </c>
      <c r="B4" s="75" t="s">
        <v>136</v>
      </c>
      <c r="C4" s="74" t="s">
        <v>135</v>
      </c>
      <c r="D4" s="73" t="s">
        <v>134</v>
      </c>
    </row>
    <row r="5" spans="1:4" ht="9" customHeight="1">
      <c r="A5" s="71"/>
      <c r="B5" s="70"/>
      <c r="C5" s="70"/>
      <c r="D5" s="69"/>
    </row>
    <row r="6" spans="1:4" s="4" customFormat="1" ht="15" customHeight="1">
      <c r="A6" s="68" t="s">
        <v>133</v>
      </c>
      <c r="B6" s="58">
        <f>SUM(B7,B8,B11,B14,B17,B20,B23,B26)</f>
        <v>636</v>
      </c>
      <c r="C6" s="58">
        <f>SUM(C7,C8,C11,C14,C17,C20,C23,C26)</f>
        <v>247</v>
      </c>
      <c r="D6" s="58">
        <f t="shared" ref="D6:D29" si="0">SUM(B6:C6)</f>
        <v>883</v>
      </c>
    </row>
    <row r="7" spans="1:4" s="4" customFormat="1" ht="15" customHeight="1">
      <c r="A7" s="39" t="s">
        <v>51</v>
      </c>
      <c r="B7" s="58">
        <v>10</v>
      </c>
      <c r="C7" s="58">
        <v>15</v>
      </c>
      <c r="D7" s="58">
        <f t="shared" si="0"/>
        <v>25</v>
      </c>
    </row>
    <row r="8" spans="1:4" s="4" customFormat="1" ht="15" customHeight="1">
      <c r="A8" s="41" t="s">
        <v>132</v>
      </c>
      <c r="B8" s="58">
        <f>SUM(B9:B10)</f>
        <v>80</v>
      </c>
      <c r="C8" s="58">
        <f>SUM(C9:C10)</f>
        <v>26</v>
      </c>
      <c r="D8" s="58">
        <f t="shared" si="0"/>
        <v>106</v>
      </c>
    </row>
    <row r="9" spans="1:4" s="4" customFormat="1" ht="15" customHeight="1">
      <c r="A9" s="31" t="s">
        <v>131</v>
      </c>
      <c r="B9" s="62">
        <v>49</v>
      </c>
      <c r="C9" s="30">
        <v>20</v>
      </c>
      <c r="D9" s="11">
        <f t="shared" si="0"/>
        <v>69</v>
      </c>
    </row>
    <row r="10" spans="1:4" s="4" customFormat="1" ht="15" customHeight="1">
      <c r="A10" s="31" t="s">
        <v>130</v>
      </c>
      <c r="B10" s="62">
        <v>31</v>
      </c>
      <c r="C10" s="30">
        <v>6</v>
      </c>
      <c r="D10" s="11">
        <f t="shared" si="0"/>
        <v>37</v>
      </c>
    </row>
    <row r="11" spans="1:4" s="4" customFormat="1" ht="15" customHeight="1">
      <c r="A11" s="41" t="s">
        <v>129</v>
      </c>
      <c r="B11" s="20">
        <f>SUM(B12:B13)</f>
        <v>329</v>
      </c>
      <c r="C11" s="20">
        <f>SUM(C12:C13)</f>
        <v>103</v>
      </c>
      <c r="D11" s="58">
        <f t="shared" si="0"/>
        <v>432</v>
      </c>
    </row>
    <row r="12" spans="1:4" s="4" customFormat="1" ht="15" customHeight="1">
      <c r="A12" s="65" t="s">
        <v>128</v>
      </c>
      <c r="B12" s="46">
        <v>288</v>
      </c>
      <c r="C12" s="46">
        <v>92</v>
      </c>
      <c r="D12" s="11">
        <f t="shared" si="0"/>
        <v>380</v>
      </c>
    </row>
    <row r="13" spans="1:4" s="4" customFormat="1" ht="15" customHeight="1">
      <c r="A13" s="67" t="s">
        <v>127</v>
      </c>
      <c r="B13" s="46">
        <v>41</v>
      </c>
      <c r="C13" s="46">
        <v>11</v>
      </c>
      <c r="D13" s="11">
        <f t="shared" si="0"/>
        <v>52</v>
      </c>
    </row>
    <row r="14" spans="1:4" s="4" customFormat="1" ht="15" customHeight="1">
      <c r="A14" s="41" t="s">
        <v>126</v>
      </c>
      <c r="B14" s="58">
        <f>SUM(B15:B16)</f>
        <v>16</v>
      </c>
      <c r="C14" s="58">
        <f>SUM(C15:C16)</f>
        <v>7</v>
      </c>
      <c r="D14" s="58">
        <f t="shared" si="0"/>
        <v>23</v>
      </c>
    </row>
    <row r="15" spans="1:4" s="4" customFormat="1" ht="15" customHeight="1">
      <c r="A15" s="52" t="s">
        <v>125</v>
      </c>
      <c r="B15" s="46">
        <v>11</v>
      </c>
      <c r="C15" s="46">
        <v>6</v>
      </c>
      <c r="D15" s="11">
        <f t="shared" si="0"/>
        <v>17</v>
      </c>
    </row>
    <row r="16" spans="1:4" s="4" customFormat="1" ht="15" customHeight="1">
      <c r="A16" s="52" t="s">
        <v>124</v>
      </c>
      <c r="B16" s="46">
        <v>5</v>
      </c>
      <c r="C16" s="46">
        <v>1</v>
      </c>
      <c r="D16" s="11">
        <f t="shared" si="0"/>
        <v>6</v>
      </c>
    </row>
    <row r="17" spans="1:4" s="4" customFormat="1" ht="15" customHeight="1">
      <c r="A17" s="63" t="s">
        <v>123</v>
      </c>
      <c r="B17" s="66">
        <f>SUM(B18:B19)</f>
        <v>32</v>
      </c>
      <c r="C17" s="66">
        <f>SUM(C18:C19)</f>
        <v>5</v>
      </c>
      <c r="D17" s="58">
        <f t="shared" si="0"/>
        <v>37</v>
      </c>
    </row>
    <row r="18" spans="1:4" s="4" customFormat="1" ht="15" customHeight="1">
      <c r="A18" s="31" t="s">
        <v>122</v>
      </c>
      <c r="B18" s="62">
        <v>29</v>
      </c>
      <c r="C18" s="62">
        <v>3</v>
      </c>
      <c r="D18" s="11">
        <f t="shared" si="0"/>
        <v>32</v>
      </c>
    </row>
    <row r="19" spans="1:4" s="4" customFormat="1" ht="15" customHeight="1">
      <c r="A19" s="65" t="s">
        <v>121</v>
      </c>
      <c r="B19" s="62">
        <v>3</v>
      </c>
      <c r="C19" s="62">
        <v>2</v>
      </c>
      <c r="D19" s="11">
        <f t="shared" si="0"/>
        <v>5</v>
      </c>
    </row>
    <row r="20" spans="1:4" s="4" customFormat="1" ht="15" customHeight="1">
      <c r="A20" s="41" t="s">
        <v>120</v>
      </c>
      <c r="B20" s="58">
        <f>SUM(B21:B22)</f>
        <v>62</v>
      </c>
      <c r="C20" s="58">
        <f>SUM(C21:C22)</f>
        <v>43</v>
      </c>
      <c r="D20" s="58">
        <f t="shared" si="0"/>
        <v>105</v>
      </c>
    </row>
    <row r="21" spans="1:4" s="4" customFormat="1" ht="15" customHeight="1">
      <c r="A21" s="31" t="s">
        <v>119</v>
      </c>
      <c r="B21" s="46">
        <v>40</v>
      </c>
      <c r="C21" s="46">
        <v>19</v>
      </c>
      <c r="D21" s="11">
        <f t="shared" si="0"/>
        <v>59</v>
      </c>
    </row>
    <row r="22" spans="1:4" s="4" customFormat="1" ht="15" customHeight="1">
      <c r="A22" s="31" t="s">
        <v>118</v>
      </c>
      <c r="B22" s="46">
        <v>22</v>
      </c>
      <c r="C22" s="46">
        <v>24</v>
      </c>
      <c r="D22" s="11">
        <f t="shared" si="0"/>
        <v>46</v>
      </c>
    </row>
    <row r="23" spans="1:4" s="4" customFormat="1" ht="15" customHeight="1">
      <c r="A23" s="41" t="s">
        <v>117</v>
      </c>
      <c r="B23" s="20">
        <f>SUM(B24:B25)</f>
        <v>45</v>
      </c>
      <c r="C23" s="20">
        <f>SUM(C24:C25)</f>
        <v>29</v>
      </c>
      <c r="D23" s="58">
        <f t="shared" si="0"/>
        <v>74</v>
      </c>
    </row>
    <row r="24" spans="1:4" s="4" customFormat="1" ht="15" customHeight="1">
      <c r="A24" s="31" t="s">
        <v>116</v>
      </c>
      <c r="B24" s="64">
        <v>36</v>
      </c>
      <c r="C24" s="64">
        <v>24</v>
      </c>
      <c r="D24" s="11">
        <f t="shared" si="0"/>
        <v>60</v>
      </c>
    </row>
    <row r="25" spans="1:4" s="4" customFormat="1" ht="15" customHeight="1">
      <c r="A25" s="31" t="s">
        <v>115</v>
      </c>
      <c r="B25" s="62">
        <v>9</v>
      </c>
      <c r="C25" s="62">
        <v>5</v>
      </c>
      <c r="D25" s="11">
        <f t="shared" si="0"/>
        <v>14</v>
      </c>
    </row>
    <row r="26" spans="1:4" s="4" customFormat="1" ht="15" customHeight="1">
      <c r="A26" s="63" t="s">
        <v>114</v>
      </c>
      <c r="B26" s="20">
        <f>SUM(B27:B29)</f>
        <v>62</v>
      </c>
      <c r="C26" s="20">
        <f>SUM(C27:C29)</f>
        <v>19</v>
      </c>
      <c r="D26" s="58">
        <f t="shared" si="0"/>
        <v>81</v>
      </c>
    </row>
    <row r="27" spans="1:4" s="4" customFormat="1" ht="15" customHeight="1">
      <c r="A27" s="31" t="s">
        <v>113</v>
      </c>
      <c r="B27" s="46">
        <v>39</v>
      </c>
      <c r="C27" s="46">
        <v>10</v>
      </c>
      <c r="D27" s="11">
        <f t="shared" si="0"/>
        <v>49</v>
      </c>
    </row>
    <row r="28" spans="1:4" s="4" customFormat="1" ht="15" customHeight="1">
      <c r="A28" s="31" t="s">
        <v>112</v>
      </c>
      <c r="B28" s="62">
        <v>10</v>
      </c>
      <c r="C28" s="62">
        <v>6</v>
      </c>
      <c r="D28" s="11">
        <f t="shared" si="0"/>
        <v>16</v>
      </c>
    </row>
    <row r="29" spans="1:4" s="4" customFormat="1" ht="15" customHeight="1">
      <c r="A29" s="31" t="s">
        <v>111</v>
      </c>
      <c r="B29" s="62">
        <v>13</v>
      </c>
      <c r="C29" s="62">
        <v>3</v>
      </c>
      <c r="D29" s="11">
        <f t="shared" si="0"/>
        <v>16</v>
      </c>
    </row>
    <row r="30" spans="1:4" s="4" customFormat="1" hidden="1">
      <c r="A30" s="61" t="s">
        <v>5</v>
      </c>
      <c r="B30" s="30">
        <f>SUM(B7,B9,B12,B15,B18,B21,B24,B27:B28)</f>
        <v>512</v>
      </c>
      <c r="C30" s="30">
        <f>SUM(C7,C9,C12,C15,C18,C21,C24,C27:C28)</f>
        <v>195</v>
      </c>
      <c r="D30" s="30">
        <f>SUM(D7,D9,D12,D15,D18,D21,D24,D27:D28)</f>
        <v>707</v>
      </c>
    </row>
    <row r="31" spans="1:4" s="4" customFormat="1" hidden="1">
      <c r="A31" s="61" t="s">
        <v>4</v>
      </c>
      <c r="B31" s="30">
        <f>SUM(B16,B10,B13,B19,B22,B25,B29)</f>
        <v>124</v>
      </c>
      <c r="C31" s="30">
        <f>SUM(C16,C10,C13,C19,C22,C25,C29)</f>
        <v>52</v>
      </c>
      <c r="D31" s="30">
        <f>SUM(D16,D10,D13,D19,D22,D25,D29)</f>
        <v>176</v>
      </c>
    </row>
    <row r="32" spans="1:4" s="4" customFormat="1" hidden="1">
      <c r="A32" s="60"/>
      <c r="B32" s="30">
        <f>SUM(B30:B31)</f>
        <v>636</v>
      </c>
      <c r="C32" s="30">
        <f>SUM(C30:C31)</f>
        <v>247</v>
      </c>
      <c r="D32" s="30">
        <f>SUM(D30:D31)</f>
        <v>883</v>
      </c>
    </row>
    <row r="33" spans="1:4" s="4" customFormat="1" ht="15" customHeight="1">
      <c r="A33" s="59" t="s">
        <v>110</v>
      </c>
      <c r="B33" s="57">
        <f>SUM(B34,B35,B36,B37,B38,B41,B45,B48,B51,B54,B58)</f>
        <v>520</v>
      </c>
      <c r="C33" s="57">
        <f>SUM(C34,C35,C36,C37,C38,C41,C45,C48,C51,C54,C58)</f>
        <v>718</v>
      </c>
      <c r="D33" s="57">
        <f>SUM(D34,D35,D36,D37,D38,D41,D45,D48,D51,D54,D58)</f>
        <v>1238</v>
      </c>
    </row>
    <row r="34" spans="1:4" s="4" customFormat="1" ht="15" customHeight="1">
      <c r="A34" s="41" t="s">
        <v>109</v>
      </c>
      <c r="B34" s="58">
        <v>12</v>
      </c>
      <c r="C34" s="58">
        <v>13</v>
      </c>
      <c r="D34" s="27">
        <f t="shared" ref="D34:D65" si="1">SUM(B34:C34)</f>
        <v>25</v>
      </c>
    </row>
    <row r="35" spans="1:4" s="4" customFormat="1" ht="15" customHeight="1">
      <c r="A35" s="41" t="s">
        <v>51</v>
      </c>
      <c r="B35" s="58">
        <v>11</v>
      </c>
      <c r="C35" s="58">
        <v>30</v>
      </c>
      <c r="D35" s="27">
        <f t="shared" si="1"/>
        <v>41</v>
      </c>
    </row>
    <row r="36" spans="1:4" s="4" customFormat="1" ht="15" customHeight="1">
      <c r="A36" s="41" t="s">
        <v>108</v>
      </c>
      <c r="B36" s="27">
        <v>5</v>
      </c>
      <c r="C36" s="27">
        <v>27</v>
      </c>
      <c r="D36" s="27">
        <f t="shared" si="1"/>
        <v>32</v>
      </c>
    </row>
    <row r="37" spans="1:4" s="4" customFormat="1" ht="15" customHeight="1">
      <c r="A37" s="41" t="s">
        <v>107</v>
      </c>
      <c r="B37" s="20">
        <v>37</v>
      </c>
      <c r="C37" s="20">
        <v>57</v>
      </c>
      <c r="D37" s="27">
        <f t="shared" si="1"/>
        <v>94</v>
      </c>
    </row>
    <row r="38" spans="1:4" s="56" customFormat="1" ht="15" customHeight="1">
      <c r="A38" s="41" t="s">
        <v>106</v>
      </c>
      <c r="B38" s="57">
        <f>SUM(B39:B40)</f>
        <v>77</v>
      </c>
      <c r="C38" s="57">
        <f>SUM(C39:C40)</f>
        <v>67</v>
      </c>
      <c r="D38" s="57">
        <f t="shared" si="1"/>
        <v>144</v>
      </c>
    </row>
    <row r="39" spans="1:4" s="4" customFormat="1" ht="15" customHeight="1">
      <c r="A39" s="31" t="s">
        <v>105</v>
      </c>
      <c r="B39" s="55">
        <v>53</v>
      </c>
      <c r="C39" s="55">
        <v>45</v>
      </c>
      <c r="D39" s="10">
        <f t="shared" si="1"/>
        <v>98</v>
      </c>
    </row>
    <row r="40" spans="1:4" s="4" customFormat="1" ht="15" customHeight="1">
      <c r="A40" s="31" t="s">
        <v>104</v>
      </c>
      <c r="B40" s="55">
        <v>24</v>
      </c>
      <c r="C40" s="55">
        <v>22</v>
      </c>
      <c r="D40" s="10">
        <f t="shared" si="1"/>
        <v>46</v>
      </c>
    </row>
    <row r="41" spans="1:4" s="4" customFormat="1" ht="15" customHeight="1">
      <c r="A41" s="41" t="s">
        <v>103</v>
      </c>
      <c r="B41" s="20">
        <f>SUM(B42:B44)</f>
        <v>66</v>
      </c>
      <c r="C41" s="20">
        <f>SUM(C42:C44)</f>
        <v>89</v>
      </c>
      <c r="D41" s="47">
        <f t="shared" si="1"/>
        <v>155</v>
      </c>
    </row>
    <row r="42" spans="1:4" s="4" customFormat="1" ht="15" customHeight="1">
      <c r="A42" s="31" t="s">
        <v>102</v>
      </c>
      <c r="B42" s="55">
        <v>34</v>
      </c>
      <c r="C42" s="55">
        <v>49</v>
      </c>
      <c r="D42" s="10">
        <f t="shared" si="1"/>
        <v>83</v>
      </c>
    </row>
    <row r="43" spans="1:4" s="4" customFormat="1" ht="15" customHeight="1">
      <c r="A43" s="31" t="s">
        <v>101</v>
      </c>
      <c r="B43" s="54">
        <v>27</v>
      </c>
      <c r="C43" s="45">
        <v>31</v>
      </c>
      <c r="D43" s="10">
        <f t="shared" si="1"/>
        <v>58</v>
      </c>
    </row>
    <row r="44" spans="1:4" s="4" customFormat="1" ht="15" customHeight="1">
      <c r="A44" s="31" t="s">
        <v>100</v>
      </c>
      <c r="B44" s="30">
        <v>5</v>
      </c>
      <c r="C44" s="30">
        <v>9</v>
      </c>
      <c r="D44" s="10">
        <f t="shared" si="1"/>
        <v>14</v>
      </c>
    </row>
    <row r="45" spans="1:4" s="4" customFormat="1" ht="15" customHeight="1">
      <c r="A45" s="41" t="s">
        <v>99</v>
      </c>
      <c r="B45" s="20">
        <f>SUM(B46:B47)</f>
        <v>44</v>
      </c>
      <c r="C45" s="20">
        <f>SUM(C46:C47)</f>
        <v>78</v>
      </c>
      <c r="D45" s="20">
        <f t="shared" si="1"/>
        <v>122</v>
      </c>
    </row>
    <row r="46" spans="1:4" s="4" customFormat="1" ht="15" customHeight="1">
      <c r="A46" s="53" t="s">
        <v>98</v>
      </c>
      <c r="B46" s="18">
        <v>32</v>
      </c>
      <c r="C46" s="18">
        <v>64</v>
      </c>
      <c r="D46" s="10">
        <f t="shared" si="1"/>
        <v>96</v>
      </c>
    </row>
    <row r="47" spans="1:4" s="4" customFormat="1" ht="15" customHeight="1">
      <c r="A47" s="52" t="s">
        <v>97</v>
      </c>
      <c r="B47" s="18">
        <v>12</v>
      </c>
      <c r="C47" s="18">
        <v>14</v>
      </c>
      <c r="D47" s="10">
        <f t="shared" si="1"/>
        <v>26</v>
      </c>
    </row>
    <row r="48" spans="1:4" s="4" customFormat="1" ht="15" customHeight="1">
      <c r="A48" s="39" t="s">
        <v>96</v>
      </c>
      <c r="B48" s="20">
        <f>SUM(B49:B50)</f>
        <v>92</v>
      </c>
      <c r="C48" s="20">
        <f>SUM(C49:C50)</f>
        <v>55</v>
      </c>
      <c r="D48" s="47">
        <f t="shared" si="1"/>
        <v>147</v>
      </c>
    </row>
    <row r="49" spans="1:5" s="4" customFormat="1" ht="15" customHeight="1">
      <c r="A49" s="24" t="s">
        <v>95</v>
      </c>
      <c r="B49" s="22">
        <v>64</v>
      </c>
      <c r="C49" s="22">
        <v>36</v>
      </c>
      <c r="D49" s="10">
        <f t="shared" si="1"/>
        <v>100</v>
      </c>
    </row>
    <row r="50" spans="1:5" s="4" customFormat="1" ht="15" customHeight="1">
      <c r="A50" s="24" t="s">
        <v>94</v>
      </c>
      <c r="B50" s="51">
        <v>28</v>
      </c>
      <c r="C50" s="51">
        <v>19</v>
      </c>
      <c r="D50" s="10">
        <f t="shared" si="1"/>
        <v>47</v>
      </c>
    </row>
    <row r="51" spans="1:5" s="4" customFormat="1" ht="15" customHeight="1">
      <c r="A51" s="39" t="s">
        <v>93</v>
      </c>
      <c r="B51" s="20">
        <f>SUM(B52:B53)</f>
        <v>40</v>
      </c>
      <c r="C51" s="20">
        <f>SUM(C52:C53)</f>
        <v>138</v>
      </c>
      <c r="D51" s="47">
        <f t="shared" si="1"/>
        <v>178</v>
      </c>
    </row>
    <row r="52" spans="1:5" s="4" customFormat="1" ht="15" customHeight="1">
      <c r="A52" s="44" t="s">
        <v>92</v>
      </c>
      <c r="B52" s="22">
        <v>30</v>
      </c>
      <c r="C52" s="22">
        <v>107</v>
      </c>
      <c r="D52" s="10">
        <f t="shared" si="1"/>
        <v>137</v>
      </c>
    </row>
    <row r="53" spans="1:5" s="4" customFormat="1" ht="15" customHeight="1">
      <c r="A53" s="44" t="s">
        <v>91</v>
      </c>
      <c r="B53" s="51">
        <v>10</v>
      </c>
      <c r="C53" s="51">
        <v>31</v>
      </c>
      <c r="D53" s="10">
        <f t="shared" si="1"/>
        <v>41</v>
      </c>
    </row>
    <row r="54" spans="1:5" s="4" customFormat="1" ht="15" customHeight="1">
      <c r="A54" s="39" t="s">
        <v>90</v>
      </c>
      <c r="B54" s="20">
        <f>SUM(B55:B57)</f>
        <v>111</v>
      </c>
      <c r="C54" s="20">
        <f>SUM(C55:C57)</f>
        <v>125</v>
      </c>
      <c r="D54" s="47">
        <f t="shared" si="1"/>
        <v>236</v>
      </c>
    </row>
    <row r="55" spans="1:5" s="4" customFormat="1" ht="15" customHeight="1">
      <c r="A55" s="24" t="s">
        <v>89</v>
      </c>
      <c r="B55" s="22">
        <v>71</v>
      </c>
      <c r="C55" s="22">
        <v>84</v>
      </c>
      <c r="D55" s="10">
        <f t="shared" si="1"/>
        <v>155</v>
      </c>
    </row>
    <row r="56" spans="1:5" s="4" customFormat="1" ht="15" customHeight="1">
      <c r="A56" s="24" t="s">
        <v>88</v>
      </c>
      <c r="B56" s="22">
        <v>38</v>
      </c>
      <c r="C56" s="22">
        <v>41</v>
      </c>
      <c r="D56" s="10">
        <f t="shared" si="1"/>
        <v>79</v>
      </c>
    </row>
    <row r="57" spans="1:5" s="4" customFormat="1" ht="15" customHeight="1">
      <c r="A57" s="23" t="s">
        <v>87</v>
      </c>
      <c r="B57" s="22">
        <v>2</v>
      </c>
      <c r="C57" s="22">
        <v>0</v>
      </c>
      <c r="D57" s="10">
        <f t="shared" si="1"/>
        <v>2</v>
      </c>
    </row>
    <row r="58" spans="1:5" s="4" customFormat="1" ht="15" customHeight="1">
      <c r="A58" s="39" t="s">
        <v>86</v>
      </c>
      <c r="B58" s="20">
        <f>SUM(B59:B60)</f>
        <v>25</v>
      </c>
      <c r="C58" s="20">
        <f>SUM(C59:C60)</f>
        <v>39</v>
      </c>
      <c r="D58" s="47">
        <f t="shared" si="1"/>
        <v>64</v>
      </c>
    </row>
    <row r="59" spans="1:5" s="4" customFormat="1" ht="15" customHeight="1">
      <c r="A59" s="24" t="s">
        <v>85</v>
      </c>
      <c r="B59" s="22">
        <v>20</v>
      </c>
      <c r="C59" s="18">
        <v>36</v>
      </c>
      <c r="D59" s="10">
        <f t="shared" si="1"/>
        <v>56</v>
      </c>
    </row>
    <row r="60" spans="1:5" s="4" customFormat="1" ht="15" customHeight="1">
      <c r="A60" s="24" t="s">
        <v>84</v>
      </c>
      <c r="B60" s="22">
        <v>5</v>
      </c>
      <c r="C60" s="22">
        <v>3</v>
      </c>
      <c r="D60" s="10">
        <f t="shared" si="1"/>
        <v>8</v>
      </c>
    </row>
    <row r="61" spans="1:5" s="4" customFormat="1" hidden="1">
      <c r="A61" s="17" t="s">
        <v>5</v>
      </c>
      <c r="B61" s="37">
        <f>SUM(B34,B35,B36,B39,B42:B43,B46,B49,B52,B55,B59)</f>
        <v>359</v>
      </c>
      <c r="C61" s="37">
        <f>SUM(C34,C35,C36,C39,C42:C43,C46,C49,C52,C55,C59)</f>
        <v>522</v>
      </c>
      <c r="D61" s="37">
        <f t="shared" si="1"/>
        <v>881</v>
      </c>
      <c r="E61" s="50"/>
    </row>
    <row r="62" spans="1:5" s="4" customFormat="1" hidden="1">
      <c r="A62" s="17" t="s">
        <v>4</v>
      </c>
      <c r="B62" s="37">
        <f>SUM(B37,B40,B44,B47,B50,B53,B56,B57,B60)</f>
        <v>161</v>
      </c>
      <c r="C62" s="37">
        <f>SUM(C37,C40,C44,C47,C50,C53,C56,C57,C60)</f>
        <v>196</v>
      </c>
      <c r="D62" s="10">
        <f t="shared" si="1"/>
        <v>357</v>
      </c>
    </row>
    <row r="63" spans="1:5" s="4" customFormat="1" hidden="1">
      <c r="A63" s="49"/>
      <c r="B63" s="37">
        <f>SUM(B61:B62)</f>
        <v>520</v>
      </c>
      <c r="C63" s="37">
        <f>SUM(C61:C62)</f>
        <v>718</v>
      </c>
      <c r="D63" s="10">
        <f t="shared" si="1"/>
        <v>1238</v>
      </c>
    </row>
    <row r="64" spans="1:5" s="4" customFormat="1" ht="15" customHeight="1">
      <c r="A64" s="36" t="s">
        <v>83</v>
      </c>
      <c r="B64" s="20">
        <f>SUM(B65,B66,B67,B70,B75,B83,B87,B90,B93)</f>
        <v>754</v>
      </c>
      <c r="C64" s="20">
        <f>SUM(C65,C66,C67,C70,C75,C83,C87,C90,C93)</f>
        <v>815</v>
      </c>
      <c r="D64" s="20">
        <f t="shared" si="1"/>
        <v>1569</v>
      </c>
    </row>
    <row r="65" spans="1:5" s="4" customFormat="1" ht="15" customHeight="1">
      <c r="A65" s="48" t="s">
        <v>51</v>
      </c>
      <c r="B65" s="20">
        <v>2</v>
      </c>
      <c r="C65" s="20">
        <v>9</v>
      </c>
      <c r="D65" s="47">
        <f t="shared" si="1"/>
        <v>11</v>
      </c>
    </row>
    <row r="66" spans="1:5" s="4" customFormat="1" ht="15" customHeight="1">
      <c r="A66" s="39" t="s">
        <v>82</v>
      </c>
      <c r="B66" s="20">
        <v>11</v>
      </c>
      <c r="C66" s="20">
        <v>24</v>
      </c>
      <c r="D66" s="20">
        <f>+B66+C66</f>
        <v>35</v>
      </c>
    </row>
    <row r="67" spans="1:5" s="4" customFormat="1" ht="15" customHeight="1">
      <c r="A67" s="39" t="s">
        <v>81</v>
      </c>
      <c r="B67" s="20">
        <f>SUM(B68:B69)</f>
        <v>15</v>
      </c>
      <c r="C67" s="20">
        <f>SUM(C68:C69)</f>
        <v>15</v>
      </c>
      <c r="D67" s="20">
        <f>SUM(D68:D69)</f>
        <v>30</v>
      </c>
    </row>
    <row r="68" spans="1:5" s="4" customFormat="1" ht="15" customHeight="1">
      <c r="A68" s="24" t="s">
        <v>80</v>
      </c>
      <c r="B68" s="22">
        <v>9</v>
      </c>
      <c r="C68" s="22">
        <v>9</v>
      </c>
      <c r="D68" s="10">
        <f t="shared" ref="D68:D96" si="2">SUM(B68:C68)</f>
        <v>18</v>
      </c>
    </row>
    <row r="69" spans="1:5" s="4" customFormat="1" ht="15" customHeight="1">
      <c r="A69" s="24" t="s">
        <v>79</v>
      </c>
      <c r="B69" s="22">
        <v>6</v>
      </c>
      <c r="C69" s="22">
        <v>6</v>
      </c>
      <c r="D69" s="10">
        <f t="shared" si="2"/>
        <v>12</v>
      </c>
    </row>
    <row r="70" spans="1:5" s="4" customFormat="1" ht="15" customHeight="1">
      <c r="A70" s="39" t="s">
        <v>78</v>
      </c>
      <c r="B70" s="20">
        <f>SUM(B71:B74)</f>
        <v>350</v>
      </c>
      <c r="C70" s="20">
        <f>SUM(C71:C74)</f>
        <v>375</v>
      </c>
      <c r="D70" s="20">
        <f t="shared" si="2"/>
        <v>725</v>
      </c>
    </row>
    <row r="71" spans="1:5" s="4" customFormat="1" ht="15" customHeight="1">
      <c r="A71" s="44" t="s">
        <v>77</v>
      </c>
      <c r="B71" s="37">
        <f>32+205</f>
        <v>237</v>
      </c>
      <c r="C71" s="37">
        <f>14+228</f>
        <v>242</v>
      </c>
      <c r="D71" s="46">
        <f t="shared" si="2"/>
        <v>479</v>
      </c>
    </row>
    <row r="72" spans="1:5" s="4" customFormat="1" ht="15" customHeight="1">
      <c r="A72" s="44" t="s">
        <v>76</v>
      </c>
      <c r="B72" s="45">
        <v>33</v>
      </c>
      <c r="C72" s="45">
        <v>31</v>
      </c>
      <c r="D72" s="10">
        <f t="shared" si="2"/>
        <v>64</v>
      </c>
    </row>
    <row r="73" spans="1:5" s="4" customFormat="1" ht="15" customHeight="1">
      <c r="A73" s="44" t="s">
        <v>75</v>
      </c>
      <c r="B73" s="45">
        <v>64</v>
      </c>
      <c r="C73" s="45">
        <v>88</v>
      </c>
      <c r="D73" s="10">
        <f t="shared" si="2"/>
        <v>152</v>
      </c>
    </row>
    <row r="74" spans="1:5" s="4" customFormat="1" ht="15" customHeight="1">
      <c r="A74" s="44" t="s">
        <v>74</v>
      </c>
      <c r="B74" s="22">
        <v>16</v>
      </c>
      <c r="C74" s="22">
        <v>14</v>
      </c>
      <c r="D74" s="10">
        <f t="shared" si="2"/>
        <v>30</v>
      </c>
    </row>
    <row r="75" spans="1:5" s="4" customFormat="1" ht="15" customHeight="1">
      <c r="A75" s="39" t="s">
        <v>73</v>
      </c>
      <c r="B75" s="20">
        <f>SUM(B76:B82)</f>
        <v>65</v>
      </c>
      <c r="C75" s="20">
        <f>SUM(C76:C82)</f>
        <v>67</v>
      </c>
      <c r="D75" s="20">
        <f t="shared" si="2"/>
        <v>132</v>
      </c>
    </row>
    <row r="76" spans="1:5" s="4" customFormat="1" ht="15" customHeight="1">
      <c r="A76" s="23" t="s">
        <v>72</v>
      </c>
      <c r="B76" s="16">
        <v>8</v>
      </c>
      <c r="C76" s="16">
        <v>9</v>
      </c>
      <c r="D76" s="10">
        <f t="shared" si="2"/>
        <v>17</v>
      </c>
      <c r="E76" s="43"/>
    </row>
    <row r="77" spans="1:5" s="4" customFormat="1" ht="15" customHeight="1">
      <c r="A77" s="23" t="s">
        <v>71</v>
      </c>
      <c r="B77" s="16">
        <v>1</v>
      </c>
      <c r="C77" s="16">
        <v>2</v>
      </c>
      <c r="D77" s="10">
        <f t="shared" si="2"/>
        <v>3</v>
      </c>
      <c r="E77" s="43"/>
    </row>
    <row r="78" spans="1:5" s="4" customFormat="1" ht="15" customHeight="1">
      <c r="A78" s="23" t="s">
        <v>70</v>
      </c>
      <c r="B78" s="22">
        <v>10</v>
      </c>
      <c r="C78" s="22">
        <v>9</v>
      </c>
      <c r="D78" s="10">
        <f t="shared" si="2"/>
        <v>19</v>
      </c>
      <c r="E78" s="42"/>
    </row>
    <row r="79" spans="1:5" s="4" customFormat="1" ht="15" customHeight="1">
      <c r="A79" s="24" t="s">
        <v>69</v>
      </c>
      <c r="B79" s="22">
        <v>14</v>
      </c>
      <c r="C79" s="22">
        <v>16</v>
      </c>
      <c r="D79" s="10">
        <f t="shared" si="2"/>
        <v>30</v>
      </c>
      <c r="E79" s="42"/>
    </row>
    <row r="80" spans="1:5" s="4" customFormat="1" ht="15" customHeight="1">
      <c r="A80" s="24" t="s">
        <v>68</v>
      </c>
      <c r="B80" s="22">
        <v>1</v>
      </c>
      <c r="C80" s="22">
        <v>5</v>
      </c>
      <c r="D80" s="10">
        <f t="shared" si="2"/>
        <v>6</v>
      </c>
      <c r="E80" s="42"/>
    </row>
    <row r="81" spans="1:5" s="4" customFormat="1" ht="15" customHeight="1">
      <c r="A81" s="23" t="s">
        <v>67</v>
      </c>
      <c r="B81" s="22">
        <v>2</v>
      </c>
      <c r="C81" s="22">
        <v>5</v>
      </c>
      <c r="D81" s="10">
        <f t="shared" si="2"/>
        <v>7</v>
      </c>
      <c r="E81" s="42"/>
    </row>
    <row r="82" spans="1:5" s="4" customFormat="1" ht="15" customHeight="1">
      <c r="A82" s="24" t="s">
        <v>66</v>
      </c>
      <c r="B82" s="22">
        <v>29</v>
      </c>
      <c r="C82" s="22">
        <v>21</v>
      </c>
      <c r="D82" s="10">
        <f t="shared" si="2"/>
        <v>50</v>
      </c>
    </row>
    <row r="83" spans="1:5" s="4" customFormat="1" ht="15" customHeight="1">
      <c r="A83" s="39" t="s">
        <v>65</v>
      </c>
      <c r="B83" s="20">
        <f>SUM(B84:B86)</f>
        <v>211</v>
      </c>
      <c r="C83" s="20">
        <f>SUM(C84:C86)</f>
        <v>213</v>
      </c>
      <c r="D83" s="20">
        <f t="shared" si="2"/>
        <v>424</v>
      </c>
    </row>
    <row r="84" spans="1:5" s="4" customFormat="1" ht="15" customHeight="1">
      <c r="A84" s="24" t="s">
        <v>64</v>
      </c>
      <c r="B84" s="22">
        <v>177</v>
      </c>
      <c r="C84" s="22">
        <v>187</v>
      </c>
      <c r="D84" s="10">
        <f t="shared" si="2"/>
        <v>364</v>
      </c>
    </row>
    <row r="85" spans="1:5" s="4" customFormat="1" ht="15" customHeight="1">
      <c r="A85" s="23" t="s">
        <v>63</v>
      </c>
      <c r="B85" s="22">
        <v>19</v>
      </c>
      <c r="C85" s="22">
        <v>18</v>
      </c>
      <c r="D85" s="10">
        <f t="shared" si="2"/>
        <v>37</v>
      </c>
    </row>
    <row r="86" spans="1:5" s="4" customFormat="1" ht="15" customHeight="1">
      <c r="A86" s="24" t="s">
        <v>62</v>
      </c>
      <c r="B86" s="22">
        <v>15</v>
      </c>
      <c r="C86" s="22">
        <v>8</v>
      </c>
      <c r="D86" s="10">
        <f t="shared" si="2"/>
        <v>23</v>
      </c>
    </row>
    <row r="87" spans="1:5" s="4" customFormat="1" ht="15" customHeight="1">
      <c r="A87" s="41" t="s">
        <v>61</v>
      </c>
      <c r="B87" s="20">
        <f>SUM(B88:B89)</f>
        <v>39</v>
      </c>
      <c r="C87" s="20">
        <f>SUM(C88:C89)</f>
        <v>42</v>
      </c>
      <c r="D87" s="20">
        <f t="shared" si="2"/>
        <v>81</v>
      </c>
    </row>
    <row r="88" spans="1:5" s="4" customFormat="1" ht="15" customHeight="1">
      <c r="A88" s="24" t="s">
        <v>60</v>
      </c>
      <c r="B88" s="22">
        <v>27</v>
      </c>
      <c r="C88" s="22">
        <v>24</v>
      </c>
      <c r="D88" s="10">
        <f t="shared" si="2"/>
        <v>51</v>
      </c>
    </row>
    <row r="89" spans="1:5" s="4" customFormat="1" ht="15" customHeight="1">
      <c r="A89" s="23" t="s">
        <v>59</v>
      </c>
      <c r="B89" s="22">
        <v>12</v>
      </c>
      <c r="C89" s="22">
        <v>18</v>
      </c>
      <c r="D89" s="10">
        <f t="shared" si="2"/>
        <v>30</v>
      </c>
    </row>
    <row r="90" spans="1:5" s="4" customFormat="1" ht="15" customHeight="1">
      <c r="A90" s="39" t="s">
        <v>58</v>
      </c>
      <c r="B90" s="20">
        <f>SUM(B91:B92)</f>
        <v>34</v>
      </c>
      <c r="C90" s="20">
        <f>SUM(C91:C92)</f>
        <v>38</v>
      </c>
      <c r="D90" s="20">
        <f t="shared" si="2"/>
        <v>72</v>
      </c>
    </row>
    <row r="91" spans="1:5" s="4" customFormat="1" ht="15" customHeight="1">
      <c r="A91" s="24" t="s">
        <v>57</v>
      </c>
      <c r="B91" s="22">
        <v>25</v>
      </c>
      <c r="C91" s="22">
        <v>29</v>
      </c>
      <c r="D91" s="10">
        <f t="shared" si="2"/>
        <v>54</v>
      </c>
    </row>
    <row r="92" spans="1:5" s="4" customFormat="1" ht="15" customHeight="1">
      <c r="A92" s="40" t="s">
        <v>56</v>
      </c>
      <c r="B92" s="22">
        <v>9</v>
      </c>
      <c r="C92" s="22">
        <v>9</v>
      </c>
      <c r="D92" s="10">
        <f t="shared" si="2"/>
        <v>18</v>
      </c>
    </row>
    <row r="93" spans="1:5" s="4" customFormat="1" ht="15" customHeight="1">
      <c r="A93" s="39" t="s">
        <v>55</v>
      </c>
      <c r="B93" s="20">
        <f>SUM(B94:B95)</f>
        <v>27</v>
      </c>
      <c r="C93" s="20">
        <f>SUM(C94:C95)</f>
        <v>32</v>
      </c>
      <c r="D93" s="20">
        <f t="shared" si="2"/>
        <v>59</v>
      </c>
    </row>
    <row r="94" spans="1:5" s="4" customFormat="1" ht="15" customHeight="1">
      <c r="A94" s="24" t="s">
        <v>54</v>
      </c>
      <c r="B94" s="38">
        <v>19</v>
      </c>
      <c r="C94" s="38">
        <v>24</v>
      </c>
      <c r="D94" s="10">
        <f t="shared" si="2"/>
        <v>43</v>
      </c>
    </row>
    <row r="95" spans="1:5" s="4" customFormat="1" ht="15" customHeight="1">
      <c r="A95" s="24" t="s">
        <v>53</v>
      </c>
      <c r="B95" s="38">
        <v>8</v>
      </c>
      <c r="C95" s="38">
        <v>8</v>
      </c>
      <c r="D95" s="10">
        <f t="shared" si="2"/>
        <v>16</v>
      </c>
    </row>
    <row r="96" spans="1:5" s="4" customFormat="1" hidden="1">
      <c r="A96" s="17" t="s">
        <v>5</v>
      </c>
      <c r="B96" s="37">
        <f>SUM(B65,B66,B68,B71:B73,B76:B81,B84:B85,B88,B91,B94)</f>
        <v>659</v>
      </c>
      <c r="C96" s="37">
        <f>SUM(C65,C66,C68,C71:C73,C76:C81,C84:C85,C88,C91,C94)</f>
        <v>731</v>
      </c>
      <c r="D96" s="10">
        <f t="shared" si="2"/>
        <v>1390</v>
      </c>
    </row>
    <row r="97" spans="1:4" s="4" customFormat="1" hidden="1">
      <c r="A97" s="17" t="s">
        <v>4</v>
      </c>
      <c r="B97" s="22">
        <f>SUM(B69,B74,B82,B86,B89,B92,B95)</f>
        <v>95</v>
      </c>
      <c r="C97" s="22">
        <f>SUM(C69,C74,C82,C86,C89,C92,C95)</f>
        <v>84</v>
      </c>
      <c r="D97" s="22">
        <f>SUM(D69,D74,D82,D86,D89,D92,D95)</f>
        <v>179</v>
      </c>
    </row>
    <row r="98" spans="1:4" s="4" customFormat="1" hidden="1">
      <c r="A98" s="17"/>
      <c r="B98" s="37">
        <f>SUM(B96:B97)</f>
        <v>754</v>
      </c>
      <c r="C98" s="37">
        <f>SUM(C96:C97)</f>
        <v>815</v>
      </c>
      <c r="D98" s="37">
        <f>SUM(D96:D97)</f>
        <v>1569</v>
      </c>
    </row>
    <row r="99" spans="1:4" s="4" customFormat="1" ht="15" customHeight="1">
      <c r="A99" s="36" t="s">
        <v>52</v>
      </c>
      <c r="B99" s="20">
        <f>SUM(B100:B101,B104,B107,B110,B113,B116,B119,B122,B125,B129,B132,B135,B138,B144)</f>
        <v>341</v>
      </c>
      <c r="C99" s="20">
        <f>SUM(C100:C101,C104,C107,C110,C113,C116,C119,C122,C125,C129,C132,C135,C138,C144)</f>
        <v>395</v>
      </c>
      <c r="D99" s="20">
        <f t="shared" ref="D99:D145" si="3">SUM(B99:C99)</f>
        <v>736</v>
      </c>
    </row>
    <row r="100" spans="1:4" s="4" customFormat="1" ht="15" customHeight="1">
      <c r="A100" s="21" t="s">
        <v>51</v>
      </c>
      <c r="B100" s="20">
        <v>21</v>
      </c>
      <c r="C100" s="20">
        <v>52</v>
      </c>
      <c r="D100" s="20">
        <f t="shared" si="3"/>
        <v>73</v>
      </c>
    </row>
    <row r="101" spans="1:4" s="4" customFormat="1" ht="15" customHeight="1">
      <c r="A101" s="25" t="s">
        <v>50</v>
      </c>
      <c r="B101" s="20">
        <f>SUM(B102:B103)</f>
        <v>49</v>
      </c>
      <c r="C101" s="20">
        <f>SUM(C102:C103)</f>
        <v>21</v>
      </c>
      <c r="D101" s="20">
        <f t="shared" si="3"/>
        <v>70</v>
      </c>
    </row>
    <row r="102" spans="1:4" s="4" customFormat="1" ht="15" customHeight="1">
      <c r="A102" s="24" t="s">
        <v>49</v>
      </c>
      <c r="B102" s="22">
        <v>41</v>
      </c>
      <c r="C102" s="22">
        <v>19</v>
      </c>
      <c r="D102" s="11">
        <f t="shared" si="3"/>
        <v>60</v>
      </c>
    </row>
    <row r="103" spans="1:4" s="4" customFormat="1" ht="15" customHeight="1">
      <c r="A103" s="24" t="s">
        <v>48</v>
      </c>
      <c r="B103" s="22">
        <v>8</v>
      </c>
      <c r="C103" s="22">
        <v>2</v>
      </c>
      <c r="D103" s="11">
        <f t="shared" si="3"/>
        <v>10</v>
      </c>
    </row>
    <row r="104" spans="1:4" s="4" customFormat="1" ht="15" customHeight="1">
      <c r="A104" s="25" t="s">
        <v>47</v>
      </c>
      <c r="B104" s="20">
        <f>SUM(B105:B106)</f>
        <v>17</v>
      </c>
      <c r="C104" s="20">
        <f>SUM(C105:C106)</f>
        <v>30</v>
      </c>
      <c r="D104" s="20">
        <f t="shared" si="3"/>
        <v>47</v>
      </c>
    </row>
    <row r="105" spans="1:4" s="4" customFormat="1" ht="15" customHeight="1">
      <c r="A105" s="24" t="s">
        <v>46</v>
      </c>
      <c r="B105" s="30">
        <v>14</v>
      </c>
      <c r="C105" s="30">
        <v>26</v>
      </c>
      <c r="D105" s="11">
        <f t="shared" si="3"/>
        <v>40</v>
      </c>
    </row>
    <row r="106" spans="1:4" s="4" customFormat="1" ht="15" customHeight="1">
      <c r="A106" s="23" t="s">
        <v>45</v>
      </c>
      <c r="B106" s="30">
        <v>3</v>
      </c>
      <c r="C106" s="30">
        <v>4</v>
      </c>
      <c r="D106" s="11">
        <f t="shared" si="3"/>
        <v>7</v>
      </c>
    </row>
    <row r="107" spans="1:4" s="4" customFormat="1" ht="15" customHeight="1">
      <c r="A107" s="25" t="s">
        <v>44</v>
      </c>
      <c r="B107" s="20">
        <f>SUM(B108:B109)</f>
        <v>18</v>
      </c>
      <c r="C107" s="20">
        <f>SUM(C108:C109)</f>
        <v>17</v>
      </c>
      <c r="D107" s="20">
        <f t="shared" si="3"/>
        <v>35</v>
      </c>
    </row>
    <row r="108" spans="1:4" s="4" customFormat="1" ht="15" customHeight="1">
      <c r="A108" s="24" t="s">
        <v>43</v>
      </c>
      <c r="B108" s="30">
        <v>12</v>
      </c>
      <c r="C108" s="30">
        <v>11</v>
      </c>
      <c r="D108" s="11">
        <f t="shared" si="3"/>
        <v>23</v>
      </c>
    </row>
    <row r="109" spans="1:4" s="4" customFormat="1" ht="15" customHeight="1">
      <c r="A109" s="35" t="s">
        <v>42</v>
      </c>
      <c r="B109" s="34">
        <v>6</v>
      </c>
      <c r="C109" s="34">
        <v>6</v>
      </c>
      <c r="D109" s="11">
        <f t="shared" si="3"/>
        <v>12</v>
      </c>
    </row>
    <row r="110" spans="1:4" s="4" customFormat="1" ht="15" customHeight="1">
      <c r="A110" s="33" t="s">
        <v>41</v>
      </c>
      <c r="B110" s="32">
        <f>SUM(B111:B112)</f>
        <v>33</v>
      </c>
      <c r="C110" s="32">
        <f>SUM(C111:C112)</f>
        <v>20</v>
      </c>
      <c r="D110" s="32">
        <f t="shared" si="3"/>
        <v>53</v>
      </c>
    </row>
    <row r="111" spans="1:4" s="4" customFormat="1" ht="15" customHeight="1">
      <c r="A111" s="31" t="s">
        <v>40</v>
      </c>
      <c r="B111" s="22">
        <v>20</v>
      </c>
      <c r="C111" s="22">
        <v>12</v>
      </c>
      <c r="D111" s="11">
        <f t="shared" si="3"/>
        <v>32</v>
      </c>
    </row>
    <row r="112" spans="1:4" s="4" customFormat="1" ht="15" customHeight="1">
      <c r="A112" s="31" t="s">
        <v>39</v>
      </c>
      <c r="B112" s="22">
        <v>13</v>
      </c>
      <c r="C112" s="22">
        <v>8</v>
      </c>
      <c r="D112" s="11">
        <f t="shared" si="3"/>
        <v>21</v>
      </c>
    </row>
    <row r="113" spans="1:4" s="4" customFormat="1" ht="15" customHeight="1">
      <c r="A113" s="25" t="s">
        <v>38</v>
      </c>
      <c r="B113" s="20">
        <f>SUM(B114:B115)</f>
        <v>15</v>
      </c>
      <c r="C113" s="20">
        <f>SUM(C114:C115)</f>
        <v>16</v>
      </c>
      <c r="D113" s="20">
        <f t="shared" si="3"/>
        <v>31</v>
      </c>
    </row>
    <row r="114" spans="1:4" s="4" customFormat="1" ht="15" customHeight="1">
      <c r="A114" s="24" t="s">
        <v>37</v>
      </c>
      <c r="B114" s="22">
        <v>10</v>
      </c>
      <c r="C114" s="22">
        <v>11</v>
      </c>
      <c r="D114" s="11">
        <f t="shared" si="3"/>
        <v>21</v>
      </c>
    </row>
    <row r="115" spans="1:4" s="4" customFormat="1" ht="15" customHeight="1">
      <c r="A115" s="24" t="s">
        <v>36</v>
      </c>
      <c r="B115" s="22">
        <v>5</v>
      </c>
      <c r="C115" s="22">
        <v>5</v>
      </c>
      <c r="D115" s="11">
        <f t="shared" si="3"/>
        <v>10</v>
      </c>
    </row>
    <row r="116" spans="1:4" s="4" customFormat="1" ht="15" customHeight="1">
      <c r="A116" s="25" t="s">
        <v>35</v>
      </c>
      <c r="B116" s="20">
        <f>SUM(B117:B118)</f>
        <v>32</v>
      </c>
      <c r="C116" s="20">
        <f>SUM(C117:C118)</f>
        <v>23</v>
      </c>
      <c r="D116" s="20">
        <f t="shared" si="3"/>
        <v>55</v>
      </c>
    </row>
    <row r="117" spans="1:4" s="4" customFormat="1" ht="15" customHeight="1">
      <c r="A117" s="23" t="s">
        <v>34</v>
      </c>
      <c r="B117" s="16">
        <v>26</v>
      </c>
      <c r="C117" s="16">
        <v>14</v>
      </c>
      <c r="D117" s="11">
        <f t="shared" si="3"/>
        <v>40</v>
      </c>
    </row>
    <row r="118" spans="1:4" s="4" customFormat="1" ht="15" customHeight="1">
      <c r="A118" s="24" t="s">
        <v>33</v>
      </c>
      <c r="B118" s="30">
        <v>6</v>
      </c>
      <c r="C118" s="30">
        <v>9</v>
      </c>
      <c r="D118" s="11">
        <f t="shared" si="3"/>
        <v>15</v>
      </c>
    </row>
    <row r="119" spans="1:4" s="4" customFormat="1" ht="15" customHeight="1">
      <c r="A119" s="25" t="s">
        <v>32</v>
      </c>
      <c r="B119" s="20">
        <f>SUM(B120:B121)</f>
        <v>19</v>
      </c>
      <c r="C119" s="20">
        <f>SUM(C120:C121)</f>
        <v>28</v>
      </c>
      <c r="D119" s="20">
        <f t="shared" si="3"/>
        <v>47</v>
      </c>
    </row>
    <row r="120" spans="1:4" s="4" customFormat="1" ht="15" customHeight="1">
      <c r="A120" s="23" t="s">
        <v>31</v>
      </c>
      <c r="B120" s="29">
        <v>15</v>
      </c>
      <c r="C120" s="29">
        <v>19</v>
      </c>
      <c r="D120" s="11">
        <f t="shared" si="3"/>
        <v>34</v>
      </c>
    </row>
    <row r="121" spans="1:4" s="4" customFormat="1" ht="15" customHeight="1">
      <c r="A121" s="24" t="s">
        <v>30</v>
      </c>
      <c r="B121" s="28">
        <v>4</v>
      </c>
      <c r="C121" s="28">
        <v>9</v>
      </c>
      <c r="D121" s="11">
        <f t="shared" si="3"/>
        <v>13</v>
      </c>
    </row>
    <row r="122" spans="1:4" s="4" customFormat="1" ht="15" customHeight="1">
      <c r="A122" s="25" t="s">
        <v>29</v>
      </c>
      <c r="B122" s="20">
        <f>SUM(B123:B124)</f>
        <v>25</v>
      </c>
      <c r="C122" s="20">
        <f>SUM(C123:C124)</f>
        <v>22</v>
      </c>
      <c r="D122" s="20">
        <f t="shared" si="3"/>
        <v>47</v>
      </c>
    </row>
    <row r="123" spans="1:4" s="4" customFormat="1" ht="15" customHeight="1">
      <c r="A123" s="24" t="s">
        <v>28</v>
      </c>
      <c r="B123" s="22">
        <v>18</v>
      </c>
      <c r="C123" s="22">
        <v>16</v>
      </c>
      <c r="D123" s="11">
        <f t="shared" si="3"/>
        <v>34</v>
      </c>
    </row>
    <row r="124" spans="1:4" s="4" customFormat="1" ht="15" customHeight="1">
      <c r="A124" s="24" t="s">
        <v>27</v>
      </c>
      <c r="B124" s="22">
        <v>7</v>
      </c>
      <c r="C124" s="22">
        <v>6</v>
      </c>
      <c r="D124" s="11">
        <f t="shared" si="3"/>
        <v>13</v>
      </c>
    </row>
    <row r="125" spans="1:4" s="4" customFormat="1" ht="15" customHeight="1">
      <c r="A125" s="25" t="s">
        <v>26</v>
      </c>
      <c r="B125" s="20">
        <f>SUM(B126:B128)</f>
        <v>2</v>
      </c>
      <c r="C125" s="20">
        <f>SUM(C126:C128)</f>
        <v>16</v>
      </c>
      <c r="D125" s="20">
        <f t="shared" si="3"/>
        <v>18</v>
      </c>
    </row>
    <row r="126" spans="1:4" s="4" customFormat="1" ht="15" customHeight="1">
      <c r="A126" s="24" t="s">
        <v>25</v>
      </c>
      <c r="B126" s="28">
        <v>1</v>
      </c>
      <c r="C126" s="28">
        <v>13</v>
      </c>
      <c r="D126" s="11">
        <f t="shared" si="3"/>
        <v>14</v>
      </c>
    </row>
    <row r="127" spans="1:4" s="4" customFormat="1" ht="15" customHeight="1">
      <c r="A127" s="24" t="s">
        <v>24</v>
      </c>
      <c r="B127" s="28">
        <v>0</v>
      </c>
      <c r="C127" s="28">
        <v>3</v>
      </c>
      <c r="D127" s="11">
        <f t="shared" si="3"/>
        <v>3</v>
      </c>
    </row>
    <row r="128" spans="1:4" s="4" customFormat="1" ht="15" customHeight="1">
      <c r="A128" s="23" t="s">
        <v>23</v>
      </c>
      <c r="B128" s="22">
        <v>1</v>
      </c>
      <c r="C128" s="22">
        <v>0</v>
      </c>
      <c r="D128" s="11">
        <f t="shared" si="3"/>
        <v>1</v>
      </c>
    </row>
    <row r="129" spans="1:5" s="4" customFormat="1" ht="15" customHeight="1">
      <c r="A129" s="25" t="s">
        <v>22</v>
      </c>
      <c r="B129" s="27">
        <f>SUM(B130:B131)</f>
        <v>14</v>
      </c>
      <c r="C129" s="27">
        <f>SUM(C130:C131)</f>
        <v>11</v>
      </c>
      <c r="D129" s="27">
        <f t="shared" si="3"/>
        <v>25</v>
      </c>
    </row>
    <row r="130" spans="1:5" s="4" customFormat="1" ht="15" customHeight="1">
      <c r="A130" s="23" t="s">
        <v>21</v>
      </c>
      <c r="B130" s="22">
        <v>13</v>
      </c>
      <c r="C130" s="22">
        <v>8</v>
      </c>
      <c r="D130" s="11">
        <f t="shared" si="3"/>
        <v>21</v>
      </c>
    </row>
    <row r="131" spans="1:5" s="4" customFormat="1" ht="15" customHeight="1">
      <c r="A131" s="23" t="s">
        <v>20</v>
      </c>
      <c r="B131" s="22">
        <v>1</v>
      </c>
      <c r="C131" s="22">
        <v>3</v>
      </c>
      <c r="D131" s="11">
        <f t="shared" si="3"/>
        <v>4</v>
      </c>
    </row>
    <row r="132" spans="1:5" s="4" customFormat="1" ht="15" customHeight="1">
      <c r="A132" s="26" t="s">
        <v>19</v>
      </c>
      <c r="B132" s="20">
        <f>SUM(B133:B134)</f>
        <v>30</v>
      </c>
      <c r="C132" s="20">
        <f>SUM(C133:C134)</f>
        <v>69</v>
      </c>
      <c r="D132" s="20">
        <f t="shared" si="3"/>
        <v>99</v>
      </c>
    </row>
    <row r="133" spans="1:5" s="4" customFormat="1" ht="15" customHeight="1">
      <c r="A133" s="24" t="s">
        <v>18</v>
      </c>
      <c r="B133" s="22">
        <v>19</v>
      </c>
      <c r="C133" s="22">
        <v>52</v>
      </c>
      <c r="D133" s="11">
        <f t="shared" si="3"/>
        <v>71</v>
      </c>
    </row>
    <row r="134" spans="1:5" s="4" customFormat="1" ht="15" customHeight="1">
      <c r="A134" s="24" t="s">
        <v>17</v>
      </c>
      <c r="B134" s="22">
        <v>11</v>
      </c>
      <c r="C134" s="22">
        <v>17</v>
      </c>
      <c r="D134" s="11">
        <f t="shared" si="3"/>
        <v>28</v>
      </c>
    </row>
    <row r="135" spans="1:5" s="4" customFormat="1" ht="15" customHeight="1">
      <c r="A135" s="25" t="s">
        <v>16</v>
      </c>
      <c r="B135" s="20">
        <f>SUM(B136:B137)</f>
        <v>19</v>
      </c>
      <c r="C135" s="20">
        <f>SUM(C136:C137)</f>
        <v>24</v>
      </c>
      <c r="D135" s="20">
        <f t="shared" si="3"/>
        <v>43</v>
      </c>
    </row>
    <row r="136" spans="1:5" s="4" customFormat="1" ht="15" customHeight="1">
      <c r="A136" s="24" t="s">
        <v>15</v>
      </c>
      <c r="B136" s="22">
        <v>16</v>
      </c>
      <c r="C136" s="22">
        <v>18</v>
      </c>
      <c r="D136" s="11">
        <f t="shared" si="3"/>
        <v>34</v>
      </c>
    </row>
    <row r="137" spans="1:5" s="15" customFormat="1" ht="15" customHeight="1">
      <c r="A137" s="23" t="s">
        <v>14</v>
      </c>
      <c r="B137" s="22">
        <v>3</v>
      </c>
      <c r="C137" s="22">
        <v>6</v>
      </c>
      <c r="D137" s="11">
        <f t="shared" si="3"/>
        <v>9</v>
      </c>
      <c r="E137" s="4"/>
    </row>
    <row r="138" spans="1:5" s="15" customFormat="1" ht="15" customHeight="1">
      <c r="A138" s="21" t="s">
        <v>13</v>
      </c>
      <c r="B138" s="20">
        <f>SUM(B139:B143)</f>
        <v>42</v>
      </c>
      <c r="C138" s="20">
        <f>SUM(C139:C143)</f>
        <v>36</v>
      </c>
      <c r="D138" s="20">
        <f t="shared" si="3"/>
        <v>78</v>
      </c>
    </row>
    <row r="139" spans="1:5" s="15" customFormat="1" ht="15" customHeight="1">
      <c r="A139" s="19" t="s">
        <v>12</v>
      </c>
      <c r="B139" s="18">
        <v>25</v>
      </c>
      <c r="C139" s="18">
        <v>17</v>
      </c>
      <c r="D139" s="18">
        <f t="shared" si="3"/>
        <v>42</v>
      </c>
    </row>
    <row r="140" spans="1:5" s="15" customFormat="1" ht="15" customHeight="1">
      <c r="A140" s="19" t="s">
        <v>11</v>
      </c>
      <c r="B140" s="18">
        <v>2</v>
      </c>
      <c r="C140" s="18">
        <v>1</v>
      </c>
      <c r="D140" s="18">
        <f t="shared" si="3"/>
        <v>3</v>
      </c>
    </row>
    <row r="141" spans="1:5" s="15" customFormat="1" ht="15" customHeight="1">
      <c r="A141" s="19" t="s">
        <v>10</v>
      </c>
      <c r="B141" s="18">
        <v>6</v>
      </c>
      <c r="C141" s="18">
        <v>11</v>
      </c>
      <c r="D141" s="18">
        <f t="shared" si="3"/>
        <v>17</v>
      </c>
    </row>
    <row r="142" spans="1:5" s="15" customFormat="1">
      <c r="A142" s="19" t="s">
        <v>9</v>
      </c>
      <c r="B142" s="18">
        <v>1</v>
      </c>
      <c r="C142" s="18">
        <v>2</v>
      </c>
      <c r="D142" s="18">
        <f t="shared" si="3"/>
        <v>3</v>
      </c>
    </row>
    <row r="143" spans="1:5" s="15" customFormat="1" ht="15" customHeight="1">
      <c r="A143" s="19" t="s">
        <v>8</v>
      </c>
      <c r="B143" s="18">
        <v>8</v>
      </c>
      <c r="C143" s="18">
        <v>5</v>
      </c>
      <c r="D143" s="18">
        <f t="shared" si="3"/>
        <v>13</v>
      </c>
    </row>
    <row r="144" spans="1:5" s="15" customFormat="1" ht="15" customHeight="1">
      <c r="A144" s="21" t="s">
        <v>7</v>
      </c>
      <c r="B144" s="20">
        <f>B145</f>
        <v>5</v>
      </c>
      <c r="C144" s="20">
        <f>C145</f>
        <v>10</v>
      </c>
      <c r="D144" s="20">
        <f t="shared" si="3"/>
        <v>15</v>
      </c>
    </row>
    <row r="145" spans="1:5" s="15" customFormat="1" ht="15" customHeight="1">
      <c r="A145" s="19" t="s">
        <v>6</v>
      </c>
      <c r="B145" s="18">
        <v>5</v>
      </c>
      <c r="C145" s="18">
        <v>10</v>
      </c>
      <c r="D145" s="18">
        <f t="shared" si="3"/>
        <v>15</v>
      </c>
    </row>
    <row r="146" spans="1:5" s="15" customFormat="1" hidden="1">
      <c r="A146" s="17" t="s">
        <v>5</v>
      </c>
      <c r="B146" s="16">
        <f>SUM(B100,B102,B105,B108,B111,B114,B117,B120,B123,B126:B127,B130,B133,B136,B139:B142,B145)</f>
        <v>265</v>
      </c>
      <c r="C146" s="16">
        <f>SUM(C100,C102,C105,C108,C111,C114,C117,C120,C123,C126:C127,C130,C133,C136,C139:C142,C145)</f>
        <v>315</v>
      </c>
      <c r="D146" s="16">
        <f>SUM(D100,D102,D105,D108,D111,D114,D117,D120,D123,D126:D127,D130,D133,D136,D139:D142,D145)</f>
        <v>580</v>
      </c>
    </row>
    <row r="147" spans="1:5" s="15" customFormat="1" hidden="1">
      <c r="A147" s="17" t="s">
        <v>4</v>
      </c>
      <c r="B147" s="16">
        <f>SUM(B103,B106,B109,B112,B115,B118,B121,B124,B128,B131,B134,B137,B143)</f>
        <v>76</v>
      </c>
      <c r="C147" s="16">
        <f>SUM(C103,C106,C109,C112,C115,C118,C121,C124,C128,C131,C134,C137,C143)</f>
        <v>80</v>
      </c>
      <c r="D147" s="16">
        <f>SUM(D103,D106,D109,D112,D115,D118,D121,D124,D128,D131,D134,D137,D143)</f>
        <v>156</v>
      </c>
    </row>
    <row r="148" spans="1:5" s="15" customFormat="1" hidden="1">
      <c r="A148" s="17"/>
      <c r="B148" s="16">
        <f>SUM(B146:B147)</f>
        <v>341</v>
      </c>
      <c r="C148" s="16">
        <f>SUM(C146:C147)</f>
        <v>395</v>
      </c>
      <c r="D148" s="16">
        <f>SUM(D146:D147)</f>
        <v>736</v>
      </c>
    </row>
    <row r="149" spans="1:5" s="12" customFormat="1" ht="9" customHeight="1">
      <c r="A149" s="17"/>
      <c r="B149" s="16"/>
      <c r="C149" s="16"/>
      <c r="D149" s="16"/>
      <c r="E149" s="15"/>
    </row>
    <row r="150" spans="1:5" s="12" customFormat="1" ht="15" customHeight="1">
      <c r="A150" s="14" t="s">
        <v>3</v>
      </c>
      <c r="B150" s="13">
        <f t="shared" ref="B150:D151" si="4">SUM(B30,B61,B96,B146)</f>
        <v>1795</v>
      </c>
      <c r="C150" s="13">
        <f t="shared" si="4"/>
        <v>1763</v>
      </c>
      <c r="D150" s="13">
        <f t="shared" si="4"/>
        <v>3558</v>
      </c>
    </row>
    <row r="151" spans="1:5" s="4" customFormat="1" ht="15" customHeight="1">
      <c r="A151" s="14" t="s">
        <v>2</v>
      </c>
      <c r="B151" s="13">
        <f t="shared" si="4"/>
        <v>456</v>
      </c>
      <c r="C151" s="13">
        <f t="shared" si="4"/>
        <v>412</v>
      </c>
      <c r="D151" s="13">
        <f t="shared" si="4"/>
        <v>868</v>
      </c>
      <c r="E151" s="12"/>
    </row>
    <row r="152" spans="1:5" s="4" customFormat="1" ht="9" customHeight="1">
      <c r="A152" s="5"/>
      <c r="B152" s="11"/>
      <c r="C152" s="11"/>
      <c r="D152" s="10"/>
    </row>
    <row r="153" spans="1:5" s="4" customFormat="1" ht="15" customHeight="1">
      <c r="A153" s="9" t="s">
        <v>1</v>
      </c>
      <c r="B153" s="8">
        <f>SUM(B150,B151)</f>
        <v>2251</v>
      </c>
      <c r="C153" s="8">
        <f>SUM(C150,C151)</f>
        <v>2175</v>
      </c>
      <c r="D153" s="8">
        <f>SUM(D150,D151)</f>
        <v>4426</v>
      </c>
    </row>
    <row r="154" spans="1:5" s="4" customFormat="1" ht="12.75" customHeight="1">
      <c r="A154" s="5"/>
      <c r="B154" s="6"/>
      <c r="C154" s="6"/>
      <c r="D154" s="5"/>
    </row>
    <row r="155" spans="1:5" ht="12.75" customHeight="1">
      <c r="A155" s="7" t="s">
        <v>0</v>
      </c>
      <c r="B155" s="5"/>
      <c r="C155" s="6"/>
      <c r="D155" s="5"/>
      <c r="E155" s="4"/>
    </row>
    <row r="156" spans="1:5" ht="12.75" customHeight="1"/>
    <row r="157" spans="1:5" ht="12.75" customHeight="1"/>
    <row r="158" spans="1:5" ht="12.75" customHeight="1"/>
    <row r="159" spans="1:5" ht="12.75" customHeight="1"/>
    <row r="160" spans="1:5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</sheetData>
  <mergeCells count="1">
    <mergeCell ref="A1:D1"/>
  </mergeCells>
  <printOptions horizontalCentered="1"/>
  <pageMargins left="0.78740157480314965" right="0.78740157480314965" top="0.59055118110236227" bottom="0.59055118110236227" header="0.39370078740157483" footer="0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grado</vt:lpstr>
      <vt:lpstr>grado!BaseDeDatos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2017-06-08T00:06:11Z</dcterms:created>
  <dcterms:modified xsi:type="dcterms:W3CDTF">2017-06-08T00:18:22Z</dcterms:modified>
</cp:coreProperties>
</file>